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meyki\KJARADEILD\Kjarasamningar 2023\Félagsbústaðir\"/>
    </mc:Choice>
  </mc:AlternateContent>
  <xr:revisionPtr revIDLastSave="0" documentId="8_{8BA19121-1D13-43FF-97A3-116236991D01}" xr6:coauthVersionLast="47" xr6:coauthVersionMax="47" xr10:uidLastSave="{00000000-0000-0000-0000-000000000000}"/>
  <bookViews>
    <workbookView xWindow="-110" yWindow="-110" windowWidth="19420" windowHeight="10420" xr2:uid="{78ACC34B-7755-4F20-9843-5719D969736C}"/>
  </bookViews>
  <sheets>
    <sheet name="Hagvaxtarauki 1. apríl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6" i="1" l="1"/>
  <c r="AF5" i="1"/>
  <c r="AF6" i="1"/>
  <c r="AG6" i="1" s="1"/>
  <c r="AH6" i="1" s="1"/>
  <c r="AF7" i="1"/>
  <c r="AF8" i="1"/>
  <c r="AF9" i="1"/>
  <c r="AF10" i="1"/>
  <c r="AF11" i="1"/>
  <c r="AG11" i="1" s="1"/>
  <c r="AH11" i="1" s="1"/>
  <c r="AF12" i="1"/>
  <c r="AG12" i="1" s="1"/>
  <c r="AH12" i="1" s="1"/>
  <c r="AF13" i="1"/>
  <c r="AF14" i="1"/>
  <c r="AG14" i="1" s="1"/>
  <c r="AH14" i="1" s="1"/>
  <c r="AF15" i="1"/>
  <c r="AF16" i="1"/>
  <c r="AF17" i="1"/>
  <c r="AF18" i="1"/>
  <c r="AF19" i="1"/>
  <c r="AG19" i="1" s="1"/>
  <c r="AH19" i="1" s="1"/>
  <c r="AF20" i="1"/>
  <c r="AG20" i="1" s="1"/>
  <c r="AH20" i="1" s="1"/>
  <c r="AF21" i="1"/>
  <c r="AG21" i="1" s="1"/>
  <c r="AH21" i="1" s="1"/>
  <c r="AF22" i="1"/>
  <c r="AG22" i="1" s="1"/>
  <c r="AH22" i="1" s="1"/>
  <c r="AF23" i="1"/>
  <c r="AF24" i="1"/>
  <c r="AF25" i="1"/>
  <c r="AF27" i="1"/>
  <c r="AF28" i="1"/>
  <c r="AG28" i="1" s="1"/>
  <c r="AH28" i="1" s="1"/>
  <c r="AF29" i="1"/>
  <c r="AG29" i="1" s="1"/>
  <c r="AH29" i="1" s="1"/>
  <c r="AF30" i="1"/>
  <c r="AG30" i="1" s="1"/>
  <c r="AH30" i="1" s="1"/>
  <c r="AF31" i="1"/>
  <c r="AF32" i="1"/>
  <c r="AF33" i="1"/>
  <c r="AF34" i="1"/>
  <c r="AF35" i="1"/>
  <c r="AF36" i="1"/>
  <c r="AG36" i="1" s="1"/>
  <c r="AH36" i="1" s="1"/>
  <c r="AF37" i="1"/>
  <c r="AG37" i="1" s="1"/>
  <c r="AH37" i="1" s="1"/>
  <c r="AF38" i="1"/>
  <c r="AG38" i="1" s="1"/>
  <c r="AH38" i="1" s="1"/>
  <c r="AF39" i="1"/>
  <c r="AF40" i="1"/>
  <c r="AF41" i="1"/>
  <c r="AF42" i="1"/>
  <c r="AF43" i="1"/>
  <c r="AG43" i="1" s="1"/>
  <c r="AH43" i="1" s="1"/>
  <c r="AF44" i="1"/>
  <c r="AF45" i="1"/>
  <c r="AF46" i="1"/>
  <c r="AG46" i="1" s="1"/>
  <c r="AH46" i="1" s="1"/>
  <c r="AF47" i="1"/>
  <c r="AF48" i="1"/>
  <c r="AF49" i="1"/>
  <c r="AF50" i="1"/>
  <c r="AF51" i="1"/>
  <c r="AG51" i="1" s="1"/>
  <c r="AH51" i="1" s="1"/>
  <c r="AF52" i="1"/>
  <c r="AF53" i="1"/>
  <c r="AG53" i="1" s="1"/>
  <c r="AH53" i="1" s="1"/>
  <c r="AF4" i="1"/>
  <c r="AA26" i="1"/>
  <c r="AG23" i="1"/>
  <c r="AG15" i="1"/>
  <c r="AH15" i="1" s="1"/>
  <c r="AH23" i="1"/>
  <c r="AG31" i="1"/>
  <c r="AH31" i="1" s="1"/>
  <c r="AG44" i="1"/>
  <c r="AH44" i="1" s="1"/>
  <c r="AG52" i="1"/>
  <c r="AH52" i="1" s="1"/>
  <c r="AG4" i="1"/>
  <c r="AH4" i="1" s="1"/>
  <c r="AG50" i="1"/>
  <c r="AH50" i="1" s="1"/>
  <c r="AG49" i="1"/>
  <c r="AH49" i="1" s="1"/>
  <c r="AG48" i="1"/>
  <c r="AH48" i="1" s="1"/>
  <c r="AG47" i="1"/>
  <c r="AH47" i="1" s="1"/>
  <c r="AG45" i="1"/>
  <c r="AH45" i="1" s="1"/>
  <c r="AG42" i="1"/>
  <c r="AH42" i="1" s="1"/>
  <c r="AG41" i="1"/>
  <c r="AH41" i="1" s="1"/>
  <c r="AG40" i="1"/>
  <c r="AH40" i="1" s="1"/>
  <c r="AG39" i="1"/>
  <c r="AH39" i="1" s="1"/>
  <c r="AG35" i="1"/>
  <c r="AH35" i="1" s="1"/>
  <c r="AG34" i="1"/>
  <c r="AH34" i="1" s="1"/>
  <c r="AG33" i="1"/>
  <c r="AH33" i="1" s="1"/>
  <c r="AH32" i="1"/>
  <c r="AG32" i="1"/>
  <c r="AG27" i="1"/>
  <c r="AH27" i="1" s="1"/>
  <c r="AG26" i="1"/>
  <c r="AH26" i="1" s="1"/>
  <c r="AG25" i="1"/>
  <c r="AH25" i="1" s="1"/>
  <c r="AH24" i="1"/>
  <c r="AG24" i="1"/>
  <c r="AG18" i="1"/>
  <c r="AH18" i="1" s="1"/>
  <c r="AG17" i="1"/>
  <c r="AH17" i="1" s="1"/>
  <c r="AG16" i="1"/>
  <c r="AH16" i="1" s="1"/>
  <c r="AG13" i="1"/>
  <c r="AH13" i="1" s="1"/>
  <c r="AG10" i="1"/>
  <c r="AH10" i="1" s="1"/>
  <c r="AG9" i="1"/>
  <c r="AH9" i="1" s="1"/>
  <c r="AG8" i="1"/>
  <c r="AH8" i="1" s="1"/>
  <c r="AG7" i="1"/>
  <c r="AH7" i="1" s="1"/>
  <c r="AG5" i="1"/>
  <c r="AH5" i="1" s="1"/>
  <c r="AC12" i="1"/>
  <c r="Y55" i="1"/>
  <c r="C55" i="1" l="1"/>
  <c r="G5" i="1" l="1"/>
  <c r="H5" i="1" s="1"/>
  <c r="I5" i="1" s="1"/>
  <c r="G6" i="1"/>
  <c r="H6" i="1" s="1"/>
  <c r="I6" i="1" s="1"/>
  <c r="G7" i="1"/>
  <c r="H7" i="1" s="1"/>
  <c r="I7" i="1" s="1"/>
  <c r="G8" i="1"/>
  <c r="H8" i="1" s="1"/>
  <c r="I8" i="1" s="1"/>
  <c r="G9" i="1"/>
  <c r="H9" i="1" s="1"/>
  <c r="I9" i="1" s="1"/>
  <c r="G10" i="1"/>
  <c r="H10" i="1" s="1"/>
  <c r="I10" i="1" s="1"/>
  <c r="G11" i="1"/>
  <c r="H11" i="1" s="1"/>
  <c r="I11" i="1" s="1"/>
  <c r="G12" i="1"/>
  <c r="H12" i="1" s="1"/>
  <c r="I12" i="1" s="1"/>
  <c r="G13" i="1"/>
  <c r="H13" i="1" s="1"/>
  <c r="I13" i="1" s="1"/>
  <c r="G14" i="1"/>
  <c r="H14" i="1" s="1"/>
  <c r="I14" i="1" s="1"/>
  <c r="G15" i="1"/>
  <c r="H15" i="1" s="1"/>
  <c r="I15" i="1" s="1"/>
  <c r="G16" i="1"/>
  <c r="H16" i="1" s="1"/>
  <c r="I16" i="1" s="1"/>
  <c r="G17" i="1"/>
  <c r="H17" i="1" s="1"/>
  <c r="I17" i="1" s="1"/>
  <c r="G18" i="1"/>
  <c r="H18" i="1" s="1"/>
  <c r="I18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34" i="1"/>
  <c r="H34" i="1" s="1"/>
  <c r="I34" i="1" s="1"/>
  <c r="G35" i="1"/>
  <c r="H35" i="1" s="1"/>
  <c r="I35" i="1" s="1"/>
  <c r="G36" i="1"/>
  <c r="H36" i="1" s="1"/>
  <c r="I36" i="1" s="1"/>
  <c r="G37" i="1"/>
  <c r="H37" i="1" s="1"/>
  <c r="I37" i="1" s="1"/>
  <c r="G38" i="1"/>
  <c r="H38" i="1" s="1"/>
  <c r="I38" i="1" s="1"/>
  <c r="G39" i="1"/>
  <c r="H39" i="1" s="1"/>
  <c r="I39" i="1" s="1"/>
  <c r="G40" i="1"/>
  <c r="H40" i="1" s="1"/>
  <c r="I40" i="1" s="1"/>
  <c r="G41" i="1"/>
  <c r="H41" i="1" s="1"/>
  <c r="I41" i="1" s="1"/>
  <c r="G42" i="1"/>
  <c r="H42" i="1" s="1"/>
  <c r="I42" i="1" s="1"/>
  <c r="G43" i="1"/>
  <c r="H43" i="1" s="1"/>
  <c r="I43" i="1" s="1"/>
  <c r="G44" i="1"/>
  <c r="H44" i="1" s="1"/>
  <c r="I44" i="1" s="1"/>
  <c r="G45" i="1"/>
  <c r="H45" i="1" s="1"/>
  <c r="I45" i="1" s="1"/>
  <c r="G46" i="1"/>
  <c r="H46" i="1" s="1"/>
  <c r="I46" i="1" s="1"/>
  <c r="G47" i="1"/>
  <c r="H47" i="1" s="1"/>
  <c r="I47" i="1" s="1"/>
  <c r="G48" i="1"/>
  <c r="H48" i="1" s="1"/>
  <c r="I48" i="1" s="1"/>
  <c r="G49" i="1"/>
  <c r="H49" i="1" s="1"/>
  <c r="I49" i="1" s="1"/>
  <c r="G50" i="1"/>
  <c r="H50" i="1" s="1"/>
  <c r="I50" i="1" s="1"/>
  <c r="G51" i="1"/>
  <c r="H51" i="1" s="1"/>
  <c r="I51" i="1" s="1"/>
  <c r="G52" i="1"/>
  <c r="H52" i="1" s="1"/>
  <c r="I52" i="1" s="1"/>
  <c r="G53" i="1"/>
  <c r="H53" i="1" s="1"/>
  <c r="I53" i="1" s="1"/>
  <c r="G4" i="1"/>
  <c r="H4" i="1" s="1"/>
  <c r="L44" i="1" l="1"/>
  <c r="M44" i="1" s="1"/>
  <c r="N44" i="1" s="1"/>
  <c r="L36" i="1"/>
  <c r="M36" i="1" s="1"/>
  <c r="N36" i="1" s="1"/>
  <c r="L12" i="1"/>
  <c r="M12" i="1" s="1"/>
  <c r="N12" i="1" s="1"/>
  <c r="L10" i="1"/>
  <c r="M10" i="1" s="1"/>
  <c r="N10" i="1" s="1"/>
  <c r="L34" i="1"/>
  <c r="M34" i="1" s="1"/>
  <c r="N34" i="1" s="1"/>
  <c r="L42" i="1"/>
  <c r="M42" i="1" s="1"/>
  <c r="N42" i="1" s="1"/>
  <c r="I4" i="1"/>
  <c r="H55" i="1"/>
  <c r="L28" i="1"/>
  <c r="L26" i="1"/>
  <c r="M26" i="1" s="1"/>
  <c r="N26" i="1" s="1"/>
  <c r="L52" i="1"/>
  <c r="L20" i="1"/>
  <c r="L50" i="1"/>
  <c r="M50" i="1" s="1"/>
  <c r="N50" i="1" s="1"/>
  <c r="L18" i="1"/>
  <c r="M18" i="1" s="1"/>
  <c r="N18" i="1" s="1"/>
  <c r="L48" i="1"/>
  <c r="L40" i="1"/>
  <c r="L32" i="1"/>
  <c r="L24" i="1"/>
  <c r="L16" i="1"/>
  <c r="L8" i="1"/>
  <c r="L47" i="1"/>
  <c r="L39" i="1"/>
  <c r="L31" i="1"/>
  <c r="L23" i="1"/>
  <c r="L15" i="1"/>
  <c r="L7" i="1"/>
  <c r="L4" i="1"/>
  <c r="L46" i="1"/>
  <c r="L38" i="1"/>
  <c r="L30" i="1"/>
  <c r="L22" i="1"/>
  <c r="L14" i="1"/>
  <c r="L6" i="1"/>
  <c r="L53" i="1"/>
  <c r="L45" i="1"/>
  <c r="L37" i="1"/>
  <c r="L29" i="1"/>
  <c r="L21" i="1"/>
  <c r="L13" i="1"/>
  <c r="L5" i="1"/>
  <c r="L51" i="1"/>
  <c r="L43" i="1"/>
  <c r="L35" i="1"/>
  <c r="L27" i="1"/>
  <c r="L19" i="1"/>
  <c r="L11" i="1"/>
  <c r="L49" i="1"/>
  <c r="L41" i="1"/>
  <c r="L33" i="1"/>
  <c r="L25" i="1"/>
  <c r="L17" i="1"/>
  <c r="L9" i="1"/>
  <c r="Q12" i="1" l="1"/>
  <c r="R12" i="1" s="1"/>
  <c r="Q36" i="1"/>
  <c r="Q50" i="1"/>
  <c r="V50" i="1" s="1"/>
  <c r="Q44" i="1"/>
  <c r="Q10" i="1"/>
  <c r="V10" i="1" s="1"/>
  <c r="Q18" i="1"/>
  <c r="V18" i="1" s="1"/>
  <c r="Q42" i="1"/>
  <c r="V42" i="1" s="1"/>
  <c r="M28" i="1"/>
  <c r="N28" i="1" s="1"/>
  <c r="Q28" i="1"/>
  <c r="V28" i="1" s="1"/>
  <c r="M52" i="1"/>
  <c r="N52" i="1" s="1"/>
  <c r="Q52" i="1"/>
  <c r="V52" i="1" s="1"/>
  <c r="Q34" i="1"/>
  <c r="Q26" i="1"/>
  <c r="V26" i="1" s="1"/>
  <c r="M20" i="1"/>
  <c r="N20" i="1" s="1"/>
  <c r="Q20" i="1"/>
  <c r="V20" i="1" s="1"/>
  <c r="M25" i="1"/>
  <c r="N25" i="1" s="1"/>
  <c r="Q25" i="1"/>
  <c r="V25" i="1" s="1"/>
  <c r="M5" i="1"/>
  <c r="N5" i="1" s="1"/>
  <c r="Q5" i="1"/>
  <c r="V5" i="1" s="1"/>
  <c r="M23" i="1"/>
  <c r="N23" i="1" s="1"/>
  <c r="Q23" i="1"/>
  <c r="V23" i="1" s="1"/>
  <c r="M8" i="1"/>
  <c r="N8" i="1" s="1"/>
  <c r="Q8" i="1"/>
  <c r="V8" i="1" s="1"/>
  <c r="M33" i="1"/>
  <c r="N33" i="1" s="1"/>
  <c r="Q33" i="1"/>
  <c r="V33" i="1" s="1"/>
  <c r="M15" i="1"/>
  <c r="N15" i="1" s="1"/>
  <c r="Q15" i="1"/>
  <c r="V15" i="1" s="1"/>
  <c r="M16" i="1"/>
  <c r="N16" i="1" s="1"/>
  <c r="Q16" i="1"/>
  <c r="V16" i="1" s="1"/>
  <c r="M41" i="1"/>
  <c r="N41" i="1" s="1"/>
  <c r="Q41" i="1"/>
  <c r="V41" i="1" s="1"/>
  <c r="M14" i="1"/>
  <c r="N14" i="1" s="1"/>
  <c r="Q14" i="1"/>
  <c r="V14" i="1" s="1"/>
  <c r="M49" i="1"/>
  <c r="N49" i="1" s="1"/>
  <c r="Q49" i="1"/>
  <c r="V49" i="1" s="1"/>
  <c r="M13" i="1"/>
  <c r="N13" i="1" s="1"/>
  <c r="Q13" i="1"/>
  <c r="V13" i="1" s="1"/>
  <c r="M31" i="1"/>
  <c r="N31" i="1" s="1"/>
  <c r="Q31" i="1"/>
  <c r="V31" i="1" s="1"/>
  <c r="M11" i="1"/>
  <c r="N11" i="1" s="1"/>
  <c r="Q11" i="1"/>
  <c r="V11" i="1" s="1"/>
  <c r="M24" i="1"/>
  <c r="N24" i="1" s="1"/>
  <c r="Q24" i="1"/>
  <c r="V24" i="1" s="1"/>
  <c r="M43" i="1"/>
  <c r="N43" i="1" s="1"/>
  <c r="Q43" i="1"/>
  <c r="V43" i="1" s="1"/>
  <c r="M51" i="1"/>
  <c r="N51" i="1" s="1"/>
  <c r="Q51" i="1"/>
  <c r="V51" i="1" s="1"/>
  <c r="M6" i="1"/>
  <c r="N6" i="1" s="1"/>
  <c r="Q6" i="1"/>
  <c r="V6" i="1" s="1"/>
  <c r="M22" i="1"/>
  <c r="N22" i="1" s="1"/>
  <c r="Q22" i="1"/>
  <c r="V22" i="1" s="1"/>
  <c r="M21" i="1"/>
  <c r="N21" i="1" s="1"/>
  <c r="Q21" i="1"/>
  <c r="V21" i="1" s="1"/>
  <c r="M30" i="1"/>
  <c r="N30" i="1" s="1"/>
  <c r="Q30" i="1"/>
  <c r="V30" i="1" s="1"/>
  <c r="M39" i="1"/>
  <c r="N39" i="1" s="1"/>
  <c r="Q39" i="1"/>
  <c r="V39" i="1" s="1"/>
  <c r="M19" i="1"/>
  <c r="N19" i="1" s="1"/>
  <c r="Q19" i="1"/>
  <c r="V19" i="1" s="1"/>
  <c r="M29" i="1"/>
  <c r="N29" i="1" s="1"/>
  <c r="Q29" i="1"/>
  <c r="V29" i="1" s="1"/>
  <c r="M38" i="1"/>
  <c r="N38" i="1" s="1"/>
  <c r="Q38" i="1"/>
  <c r="V38" i="1" s="1"/>
  <c r="M47" i="1"/>
  <c r="N47" i="1" s="1"/>
  <c r="Q47" i="1"/>
  <c r="V47" i="1" s="1"/>
  <c r="M32" i="1"/>
  <c r="N32" i="1" s="1"/>
  <c r="Q32" i="1"/>
  <c r="V32" i="1" s="1"/>
  <c r="M7" i="1"/>
  <c r="N7" i="1" s="1"/>
  <c r="Q7" i="1"/>
  <c r="V7" i="1" s="1"/>
  <c r="M9" i="1"/>
  <c r="N9" i="1" s="1"/>
  <c r="Q9" i="1"/>
  <c r="V9" i="1" s="1"/>
  <c r="M27" i="1"/>
  <c r="N27" i="1" s="1"/>
  <c r="Q27" i="1"/>
  <c r="V27" i="1" s="1"/>
  <c r="M37" i="1"/>
  <c r="N37" i="1" s="1"/>
  <c r="Q37" i="1"/>
  <c r="V37" i="1" s="1"/>
  <c r="M46" i="1"/>
  <c r="N46" i="1" s="1"/>
  <c r="Q46" i="1"/>
  <c r="V46" i="1" s="1"/>
  <c r="M40" i="1"/>
  <c r="N40" i="1" s="1"/>
  <c r="Q40" i="1"/>
  <c r="V40" i="1" s="1"/>
  <c r="M53" i="1"/>
  <c r="N53" i="1" s="1"/>
  <c r="Q53" i="1"/>
  <c r="V53" i="1" s="1"/>
  <c r="M17" i="1"/>
  <c r="N17" i="1" s="1"/>
  <c r="Q17" i="1"/>
  <c r="V17" i="1" s="1"/>
  <c r="M35" i="1"/>
  <c r="N35" i="1" s="1"/>
  <c r="Q35" i="1"/>
  <c r="V35" i="1" s="1"/>
  <c r="M45" i="1"/>
  <c r="N45" i="1" s="1"/>
  <c r="Q45" i="1"/>
  <c r="V45" i="1" s="1"/>
  <c r="M4" i="1"/>
  <c r="M55" i="1" s="1"/>
  <c r="Q4" i="1"/>
  <c r="V4" i="1" s="1"/>
  <c r="AA4" i="1" s="1"/>
  <c r="M48" i="1"/>
  <c r="N48" i="1" s="1"/>
  <c r="Q48" i="1"/>
  <c r="V48" i="1" s="1"/>
  <c r="V12" i="1" l="1"/>
  <c r="W12" i="1" s="1"/>
  <c r="R34" i="1"/>
  <c r="V34" i="1"/>
  <c r="R44" i="1"/>
  <c r="V44" i="1"/>
  <c r="S12" i="1"/>
  <c r="R36" i="1"/>
  <c r="V36" i="1"/>
  <c r="R26" i="1"/>
  <c r="W26" i="1"/>
  <c r="AB26" i="1"/>
  <c r="W18" i="1"/>
  <c r="AA18" i="1"/>
  <c r="AB18" i="1" s="1"/>
  <c r="W50" i="1"/>
  <c r="AA50" i="1"/>
  <c r="AB50" i="1" s="1"/>
  <c r="R50" i="1"/>
  <c r="W10" i="1"/>
  <c r="AA10" i="1"/>
  <c r="AB10" i="1" s="1"/>
  <c r="W42" i="1"/>
  <c r="AA42" i="1"/>
  <c r="AB42" i="1" s="1"/>
  <c r="W44" i="1"/>
  <c r="AA44" i="1"/>
  <c r="AB44" i="1" s="1"/>
  <c r="R18" i="1"/>
  <c r="R10" i="1"/>
  <c r="R42" i="1"/>
  <c r="R52" i="1"/>
  <c r="R28" i="1"/>
  <c r="R20" i="1"/>
  <c r="R43" i="1"/>
  <c r="R13" i="1"/>
  <c r="R48" i="1"/>
  <c r="R35" i="1"/>
  <c r="R9" i="1"/>
  <c r="R47" i="1"/>
  <c r="R22" i="1"/>
  <c r="R24" i="1"/>
  <c r="R49" i="1"/>
  <c r="R16" i="1"/>
  <c r="R23" i="1"/>
  <c r="R45" i="1"/>
  <c r="R40" i="1"/>
  <c r="R21" i="1"/>
  <c r="R17" i="1"/>
  <c r="R46" i="1"/>
  <c r="R7" i="1"/>
  <c r="R38" i="1"/>
  <c r="R39" i="1"/>
  <c r="R6" i="1"/>
  <c r="R11" i="1"/>
  <c r="R14" i="1"/>
  <c r="R15" i="1"/>
  <c r="R5" i="1"/>
  <c r="R19" i="1"/>
  <c r="R8" i="1"/>
  <c r="R4" i="1"/>
  <c r="R53" i="1"/>
  <c r="R37" i="1"/>
  <c r="R32" i="1"/>
  <c r="R29" i="1"/>
  <c r="R30" i="1"/>
  <c r="R51" i="1"/>
  <c r="R31" i="1"/>
  <c r="R41" i="1"/>
  <c r="R33" i="1"/>
  <c r="R25" i="1"/>
  <c r="R27" i="1"/>
  <c r="N4" i="1"/>
  <c r="AA12" i="1" l="1"/>
  <c r="AB12" i="1" s="1"/>
  <c r="S8" i="1"/>
  <c r="S51" i="1"/>
  <c r="S49" i="1"/>
  <c r="S36" i="1"/>
  <c r="S30" i="1"/>
  <c r="S24" i="1"/>
  <c r="S15" i="1"/>
  <c r="S28" i="1"/>
  <c r="S31" i="1"/>
  <c r="S7" i="1"/>
  <c r="S46" i="1"/>
  <c r="S29" i="1"/>
  <c r="S22" i="1"/>
  <c r="S27" i="1"/>
  <c r="S32" i="1"/>
  <c r="S14" i="1"/>
  <c r="S21" i="1"/>
  <c r="S47" i="1"/>
  <c r="S52" i="1"/>
  <c r="S38" i="1"/>
  <c r="S13" i="1"/>
  <c r="S19" i="1"/>
  <c r="S5" i="1"/>
  <c r="S20" i="1"/>
  <c r="S17" i="1"/>
  <c r="S25" i="1"/>
  <c r="S37" i="1"/>
  <c r="S11" i="1"/>
  <c r="S40" i="1"/>
  <c r="S9" i="1"/>
  <c r="S42" i="1"/>
  <c r="S44" i="1"/>
  <c r="S16" i="1"/>
  <c r="S50" i="1"/>
  <c r="S43" i="1"/>
  <c r="S33" i="1"/>
  <c r="S53" i="1"/>
  <c r="S6" i="1"/>
  <c r="S45" i="1"/>
  <c r="S35" i="1"/>
  <c r="S10" i="1"/>
  <c r="S41" i="1"/>
  <c r="S39" i="1"/>
  <c r="S23" i="1"/>
  <c r="S48" i="1"/>
  <c r="S18" i="1"/>
  <c r="S26" i="1"/>
  <c r="S34" i="1"/>
  <c r="AC44" i="1"/>
  <c r="AC50" i="1"/>
  <c r="AC18" i="1"/>
  <c r="AC42" i="1"/>
  <c r="AC26" i="1"/>
  <c r="AC10" i="1"/>
  <c r="X12" i="1"/>
  <c r="X50" i="1"/>
  <c r="X18" i="1"/>
  <c r="X44" i="1"/>
  <c r="X42" i="1"/>
  <c r="X26" i="1"/>
  <c r="X10" i="1"/>
  <c r="W4" i="1"/>
  <c r="X4" i="1" s="1"/>
  <c r="AB4" i="1"/>
  <c r="W27" i="1"/>
  <c r="AA27" i="1"/>
  <c r="AB27" i="1" s="1"/>
  <c r="W31" i="1"/>
  <c r="AA31" i="1"/>
  <c r="AB31" i="1" s="1"/>
  <c r="W32" i="1"/>
  <c r="AA32" i="1"/>
  <c r="AB32" i="1" s="1"/>
  <c r="W8" i="1"/>
  <c r="AA8" i="1"/>
  <c r="AB8" i="1" s="1"/>
  <c r="W14" i="1"/>
  <c r="AA14" i="1"/>
  <c r="AB14" i="1" s="1"/>
  <c r="W38" i="1"/>
  <c r="AA38" i="1"/>
  <c r="AB38" i="1" s="1"/>
  <c r="W21" i="1"/>
  <c r="AA21" i="1"/>
  <c r="AB21" i="1" s="1"/>
  <c r="W16" i="1"/>
  <c r="AA16" i="1"/>
  <c r="AB16" i="1" s="1"/>
  <c r="W47" i="1"/>
  <c r="AA47" i="1"/>
  <c r="AB47" i="1" s="1"/>
  <c r="W13" i="1"/>
  <c r="AA13" i="1"/>
  <c r="AB13" i="1" s="1"/>
  <c r="W52" i="1"/>
  <c r="AA52" i="1"/>
  <c r="AB52" i="1" s="1"/>
  <c r="W41" i="1"/>
  <c r="AA41" i="1"/>
  <c r="AB41" i="1" s="1"/>
  <c r="W48" i="1"/>
  <c r="AA48" i="1"/>
  <c r="AB48" i="1" s="1"/>
  <c r="W25" i="1"/>
  <c r="AA25" i="1"/>
  <c r="AB25" i="1" s="1"/>
  <c r="W51" i="1"/>
  <c r="AA51" i="1"/>
  <c r="AB51" i="1" s="1"/>
  <c r="W37" i="1"/>
  <c r="AA37" i="1"/>
  <c r="AB37" i="1" s="1"/>
  <c r="W19" i="1"/>
  <c r="AA19" i="1"/>
  <c r="AB19" i="1" s="1"/>
  <c r="W11" i="1"/>
  <c r="AA11" i="1"/>
  <c r="AB11" i="1" s="1"/>
  <c r="W7" i="1"/>
  <c r="AA7" i="1"/>
  <c r="AB7" i="1" s="1"/>
  <c r="W40" i="1"/>
  <c r="AA40" i="1"/>
  <c r="AB40" i="1" s="1"/>
  <c r="W49" i="1"/>
  <c r="AA49" i="1"/>
  <c r="AB49" i="1" s="1"/>
  <c r="W9" i="1"/>
  <c r="AA9" i="1"/>
  <c r="AB9" i="1" s="1"/>
  <c r="W43" i="1"/>
  <c r="AA43" i="1"/>
  <c r="AB43" i="1" s="1"/>
  <c r="W36" i="1"/>
  <c r="AA36" i="1"/>
  <c r="AB36" i="1" s="1"/>
  <c r="W15" i="1"/>
  <c r="AA15" i="1"/>
  <c r="AB15" i="1" s="1"/>
  <c r="W23" i="1"/>
  <c r="AA23" i="1"/>
  <c r="AB23" i="1" s="1"/>
  <c r="W29" i="1"/>
  <c r="AA29" i="1"/>
  <c r="AB29" i="1" s="1"/>
  <c r="W17" i="1"/>
  <c r="AA17" i="1"/>
  <c r="AB17" i="1" s="1"/>
  <c r="W22" i="1"/>
  <c r="AA22" i="1"/>
  <c r="AB22" i="1" s="1"/>
  <c r="W33" i="1"/>
  <c r="AA33" i="1"/>
  <c r="AB33" i="1" s="1"/>
  <c r="W30" i="1"/>
  <c r="AA30" i="1"/>
  <c r="AB30" i="1" s="1"/>
  <c r="W53" i="1"/>
  <c r="AA53" i="1"/>
  <c r="AB53" i="1" s="1"/>
  <c r="W5" i="1"/>
  <c r="AA5" i="1"/>
  <c r="AB5" i="1" s="1"/>
  <c r="W6" i="1"/>
  <c r="AA6" i="1"/>
  <c r="AB6" i="1" s="1"/>
  <c r="W46" i="1"/>
  <c r="AA46" i="1"/>
  <c r="AB46" i="1" s="1"/>
  <c r="W45" i="1"/>
  <c r="AA45" i="1"/>
  <c r="AB45" i="1" s="1"/>
  <c r="W24" i="1"/>
  <c r="AA24" i="1"/>
  <c r="AB24" i="1" s="1"/>
  <c r="W35" i="1"/>
  <c r="AA35" i="1"/>
  <c r="AB35" i="1" s="1"/>
  <c r="W20" i="1"/>
  <c r="AA20" i="1"/>
  <c r="AB20" i="1" s="1"/>
  <c r="W34" i="1"/>
  <c r="AA34" i="1"/>
  <c r="AB34" i="1" s="1"/>
  <c r="W39" i="1"/>
  <c r="AA39" i="1"/>
  <c r="AB39" i="1" s="1"/>
  <c r="W28" i="1"/>
  <c r="AA28" i="1"/>
  <c r="AB28" i="1" s="1"/>
  <c r="S4" i="1"/>
  <c r="R55" i="1"/>
  <c r="AC24" i="1" l="1"/>
  <c r="AC48" i="1"/>
  <c r="AC53" i="1"/>
  <c r="AC17" i="1"/>
  <c r="AC36" i="1"/>
  <c r="AC40" i="1"/>
  <c r="AC37" i="1"/>
  <c r="AC41" i="1"/>
  <c r="AC16" i="1"/>
  <c r="AC8" i="1"/>
  <c r="AC19" i="1"/>
  <c r="AC22" i="1"/>
  <c r="AC47" i="1"/>
  <c r="AC20" i="1"/>
  <c r="AC46" i="1"/>
  <c r="AC30" i="1"/>
  <c r="AC29" i="1"/>
  <c r="AC43" i="1"/>
  <c r="AC7" i="1"/>
  <c r="AC51" i="1"/>
  <c r="AC52" i="1"/>
  <c r="AC21" i="1"/>
  <c r="AC32" i="1"/>
  <c r="AC5" i="1"/>
  <c r="AC27" i="1"/>
  <c r="AC34" i="1"/>
  <c r="AC15" i="1"/>
  <c r="AC14" i="1"/>
  <c r="AC28" i="1"/>
  <c r="AC6" i="1"/>
  <c r="AC33" i="1"/>
  <c r="AC23" i="1"/>
  <c r="AC9" i="1"/>
  <c r="AC11" i="1"/>
  <c r="AC25" i="1"/>
  <c r="AC13" i="1"/>
  <c r="AC38" i="1"/>
  <c r="AC31" i="1"/>
  <c r="AC39" i="1"/>
  <c r="AC49" i="1"/>
  <c r="AC45" i="1"/>
  <c r="AC35" i="1"/>
  <c r="X34" i="1"/>
  <c r="X45" i="1"/>
  <c r="X53" i="1"/>
  <c r="X17" i="1"/>
  <c r="X36" i="1"/>
  <c r="X40" i="1"/>
  <c r="X37" i="1"/>
  <c r="X41" i="1"/>
  <c r="X16" i="1"/>
  <c r="X8" i="1"/>
  <c r="W55" i="1"/>
  <c r="X30" i="1"/>
  <c r="X7" i="1"/>
  <c r="X51" i="1"/>
  <c r="X52" i="1"/>
  <c r="X21" i="1"/>
  <c r="X20" i="1"/>
  <c r="X43" i="1"/>
  <c r="X28" i="1"/>
  <c r="X35" i="1"/>
  <c r="X6" i="1"/>
  <c r="X33" i="1"/>
  <c r="X23" i="1"/>
  <c r="X9" i="1"/>
  <c r="X11" i="1"/>
  <c r="X25" i="1"/>
  <c r="X13" i="1"/>
  <c r="X38" i="1"/>
  <c r="X31" i="1"/>
  <c r="X46" i="1"/>
  <c r="X29" i="1"/>
  <c r="X32" i="1"/>
  <c r="X39" i="1"/>
  <c r="X24" i="1"/>
  <c r="X5" i="1"/>
  <c r="X22" i="1"/>
  <c r="X15" i="1"/>
  <c r="X49" i="1"/>
  <c r="X19" i="1"/>
  <c r="X48" i="1"/>
  <c r="X47" i="1"/>
  <c r="X14" i="1"/>
  <c r="X27" i="1"/>
  <c r="AB55" i="1"/>
  <c r="AC4" i="1"/>
</calcChain>
</file>

<file path=xl/sharedStrings.xml><?xml version="1.0" encoding="utf-8"?>
<sst xmlns="http://schemas.openxmlformats.org/spreadsheetml/2006/main" count="90" uniqueCount="65">
  <si>
    <t>Gildir frá: 01.01.2019 00:00:00 (50 items)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</si>
  <si>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</si>
  <si>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</si>
  <si>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</si>
  <si>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</si>
  <si>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</si>
  <si>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</si>
  <si>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</si>
  <si>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</si>
  <si>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</si>
  <si>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</si>
  <si>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</si>
  <si>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</si>
  <si>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</si>
  <si>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</si>
  <si>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</si>
  <si>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</si>
  <si>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</si>
  <si>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</si>
  <si>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</si>
  <si>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</si>
  <si>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</si>
  <si>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</si>
  <si>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</si>
  <si>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</si>
  <si>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</si>
  <si>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</si>
  <si>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</si>
  <si>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</si>
  <si>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</si>
  <si>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</si>
  <si>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</si>
  <si>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</si>
  <si>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</si>
  <si>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</si>
  <si>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</si>
  <si>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</si>
  <si>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</si>
  <si>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</si>
  <si>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</si>
  <si>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</si>
  <si>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</si>
  <si>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</si>
  <si>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</si>
  <si>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</si>
  <si>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</si>
  <si>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</si>
  <si>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</si>
  <si>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</si>
  <si>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</si>
  <si>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</si>
  <si>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Desemberuppbót</t>
  </si>
  <si>
    <t>grunn</t>
  </si>
  <si>
    <t>2 þrep</t>
  </si>
  <si>
    <t>3 þrep</t>
  </si>
  <si>
    <t>Gildir frá 1.4.2019</t>
  </si>
  <si>
    <t>Gildir frá 1.4.2020</t>
  </si>
  <si>
    <t>Gildir frá 1.1.2021</t>
  </si>
  <si>
    <t>Gildir frá 1.1.2023</t>
  </si>
  <si>
    <t>Lfl.</t>
  </si>
  <si>
    <t>Grunnur/ Byrjunarl.</t>
  </si>
  <si>
    <t>2. þrep/ Eft. 3 mán.</t>
  </si>
  <si>
    <t>3. þrep/ Eftir 1 ár</t>
  </si>
  <si>
    <t xml:space="preserve">Gildir frá 1.4.2023                                            Vegna hagvaxtarauka </t>
  </si>
  <si>
    <t xml:space="preserve">Gildir frá 1.4.2022                                 Vegna hagvaxtarauka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</si>
</sst>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3" fontId="1" fillId="0" borderId="0" xfId="1" applyNumberFormat="1"/>
    <xf numFmtId="3" fontId="0" fillId="0" borderId="0" xfId="0" applyNumberFormat="1"/>
    <xf numFmtId="0" fontId="2" fillId="0" borderId="0" xfId="1" applyFont="1"/>
    <xf numFmtId="3" fontId="0" fillId="0" borderId="1" xfId="0" applyNumberFormat="1" applyBorder="1"/>
    <xf numFmtId="0" fontId="1" fillId="2" borderId="1" xfId="1" applyFill="1" applyBorder="1"/>
    <xf numFmtId="0" fontId="1" fillId="2" borderId="1" xfId="1" applyFill="1" applyBorder="1" applyAlignment="1">
      <alignment horizontal="left"/>
    </xf>
    <xf numFmtId="15" fontId="3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15" fontId="0" fillId="2" borderId="1" xfId="0" applyNumberFormat="1" applyFill="1" applyBorder="1" applyAlignment="1">
      <alignment horizontal="center" wrapText="1"/>
    </xf>
    <xf numFmtId="15" fontId="0" fillId="2" borderId="1" xfId="0" applyNumberFormat="1" applyFill="1" applyBorder="1" applyAlignment="1">
      <alignment horizontal="center"/>
    </xf>
  </cellXfs>
  <cellStyles count="2">
    <cellStyle name="Normal" xfId="0" builtinId="0"/>
    <cellStyle name="Normal 2" xfId="1" xr:uid="{14810A7B-F744-43A4-8CA9-B15AE4F75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6E7B-8CF8-4129-A39F-B1F0B72C8CF8}">
  <sheetPr>
    <pageSetUpPr fitToPage="1"/>
  </sheetPr>
  <dimension ref="A2:AH55"/>
  <sheetViews>
    <sheetView tabSelected="1" topLeftCell="E1" workbookViewId="0">
      <selection activeCell="AJ13" sqref="AJ13"/>
    </sheetView>
  </sheetViews>
  <sheetFormatPr defaultRowHeight="14.5"/>
  <cols>
    <col min="1" max="4" width="0" hidden="1" customWidth="1"/>
    <col min="5" max="5" width="4.26953125" customWidth="1"/>
    <col min="6" max="6" width="4.7265625" hidden="1" customWidth="1"/>
    <col min="7" max="9" width="0" hidden="1" customWidth="1"/>
    <col min="10" max="10" width="3" hidden="1" customWidth="1"/>
    <col min="11" max="11" width="4.81640625" hidden="1" customWidth="1"/>
    <col min="12" max="14" width="0" hidden="1" customWidth="1"/>
    <col min="15" max="15" width="2.1796875" hidden="1" customWidth="1"/>
    <col min="16" max="16" width="4.453125" hidden="1" customWidth="1"/>
    <col min="17" max="19" width="0" hidden="1" customWidth="1"/>
    <col min="20" max="20" width="2.1796875" customWidth="1"/>
    <col min="21" max="21" width="5" customWidth="1"/>
    <col min="22" max="22" width="9.453125" customWidth="1"/>
    <col min="25" max="25" width="3.54296875" customWidth="1"/>
    <col min="26" max="26" width="4.7265625" customWidth="1"/>
    <col min="30" max="30" width="4.453125" customWidth="1"/>
    <col min="34" max="34" width="8.90625" bestFit="1" customWidth="1"/>
  </cols>
  <sheetData>
    <row r="2" spans="1:34" ht="26.5" customHeight="1">
      <c r="A2" s="1" t="s">
        <v>0</v>
      </c>
      <c r="B2" s="1"/>
      <c r="C2" s="1"/>
      <c r="D2" s="1"/>
      <c r="E2" s="1"/>
      <c r="F2" s="11" t="s">
        <v>55</v>
      </c>
      <c r="G2" s="11"/>
      <c r="H2" s="11"/>
      <c r="I2" s="11"/>
      <c r="K2" s="11" t="s">
        <v>56</v>
      </c>
      <c r="L2" s="11"/>
      <c r="M2" s="11"/>
      <c r="N2" s="11"/>
      <c r="P2" s="11" t="s">
        <v>57</v>
      </c>
      <c r="Q2" s="11"/>
      <c r="R2" s="11"/>
      <c r="S2" s="11"/>
      <c r="U2" s="10" t="s">
        <v>64</v>
      </c>
      <c r="V2" s="10"/>
      <c r="W2" s="10"/>
      <c r="X2" s="10"/>
      <c r="Z2" s="11" t="s">
        <v>58</v>
      </c>
      <c r="AA2" s="11"/>
      <c r="AB2" s="11"/>
      <c r="AC2" s="11"/>
      <c r="AE2" s="10" t="s">
        <v>63</v>
      </c>
      <c r="AF2" s="10"/>
      <c r="AG2" s="10"/>
      <c r="AH2" s="10"/>
    </row>
    <row r="3" spans="1:34" ht="26.5">
      <c r="A3" s="1"/>
      <c r="B3" s="1" t="s">
        <v>52</v>
      </c>
      <c r="C3" s="1" t="s">
        <v>53</v>
      </c>
      <c r="D3" s="1" t="s">
        <v>54</v>
      </c>
      <c r="E3" s="1"/>
      <c r="F3" s="6" t="s">
        <v>59</v>
      </c>
      <c r="G3" s="8" t="s">
        <v>60</v>
      </c>
      <c r="H3" s="9" t="s">
        <v>61</v>
      </c>
      <c r="I3" s="9" t="s">
        <v>62</v>
      </c>
      <c r="K3" s="6" t="s">
        <v>59</v>
      </c>
      <c r="L3" s="8" t="s">
        <v>60</v>
      </c>
      <c r="M3" s="9" t="s">
        <v>61</v>
      </c>
      <c r="N3" s="9" t="s">
        <v>62</v>
      </c>
      <c r="P3" s="6" t="s">
        <v>59</v>
      </c>
      <c r="Q3" s="8" t="s">
        <v>60</v>
      </c>
      <c r="R3" s="9" t="s">
        <v>61</v>
      </c>
      <c r="S3" s="9" t="s">
        <v>62</v>
      </c>
      <c r="U3" s="6" t="s">
        <v>59</v>
      </c>
      <c r="V3" s="8" t="s">
        <v>60</v>
      </c>
      <c r="W3" s="9" t="s">
        <v>61</v>
      </c>
      <c r="X3" s="9" t="s">
        <v>62</v>
      </c>
      <c r="Z3" s="6" t="s">
        <v>59</v>
      </c>
      <c r="AA3" s="8" t="s">
        <v>60</v>
      </c>
      <c r="AB3" s="9" t="s">
        <v>61</v>
      </c>
      <c r="AC3" s="9" t="s">
        <v>62</v>
      </c>
      <c r="AE3" s="6" t="s">
        <v>59</v>
      </c>
      <c r="AF3" s="8" t="s">
        <v>60</v>
      </c>
      <c r="AG3" s="9" t="s">
        <v>61</v>
      </c>
      <c r="AH3" s="9" t="s">
        <v>62</v>
      </c>
    </row>
    <row r="4" spans="1:34">
      <c r="A4" s="1" t="s">
        <v>1</v>
      </c>
      <c r="B4" s="2">
        <v>392160</v>
      </c>
      <c r="C4" s="2">
        <v>404948</v>
      </c>
      <c r="D4" s="2">
        <v>426261</v>
      </c>
      <c r="E4" s="2"/>
      <c r="F4" s="7">
        <v>260</v>
      </c>
      <c r="G4" s="5">
        <f t="shared" ref="G4:G35" si="0">B4+17000</f>
        <v>409160</v>
      </c>
      <c r="H4" s="5">
        <f>G4*1.033</f>
        <v>422662.27999999997</v>
      </c>
      <c r="I4" s="5">
        <f>H4*1.053</f>
        <v>445063.38083999994</v>
      </c>
      <c r="J4" s="3"/>
      <c r="K4" s="7">
        <v>260</v>
      </c>
      <c r="L4" s="5">
        <f t="shared" ref="L4:L35" si="1">G4+24000</f>
        <v>433160</v>
      </c>
      <c r="M4" s="5">
        <f>L4*1.033</f>
        <v>447454.27999999997</v>
      </c>
      <c r="N4" s="5">
        <f>M4*1.053</f>
        <v>471169.35683999996</v>
      </c>
      <c r="O4" s="3"/>
      <c r="P4" s="7">
        <v>260</v>
      </c>
      <c r="Q4" s="5">
        <f t="shared" ref="Q4:Q35" si="2">L4+24000</f>
        <v>457160</v>
      </c>
      <c r="R4" s="5">
        <f t="shared" ref="R4:R35" si="3">Q4*1.033</f>
        <v>472246.27999999997</v>
      </c>
      <c r="S4" s="5">
        <f t="shared" ref="S4:S35" si="4">R4*1.053</f>
        <v>497275.33283999993</v>
      </c>
      <c r="T4" s="3"/>
      <c r="U4" s="7">
        <v>260</v>
      </c>
      <c r="V4" s="5">
        <f t="shared" ref="V4:V35" si="5">Q4+25000+10500</f>
        <v>492660</v>
      </c>
      <c r="W4" s="5">
        <f t="shared" ref="W4:W35" si="6">V4*1.033</f>
        <v>508917.77999999997</v>
      </c>
      <c r="X4" s="5">
        <f t="shared" ref="X4:X35" si="7">W4*1.053</f>
        <v>535890.42233999993</v>
      </c>
      <c r="Z4" s="7">
        <v>260</v>
      </c>
      <c r="AA4" s="5">
        <f t="shared" ref="AA4:AA35" si="8">V4+19000</f>
        <v>511660</v>
      </c>
      <c r="AB4" s="5">
        <f t="shared" ref="AB4:AB35" si="9">AA4*1.033</f>
        <v>528544.77999999991</v>
      </c>
      <c r="AC4" s="5">
        <f>AB4*1.053</f>
        <v>556557.65333999984</v>
      </c>
      <c r="AE4" s="7">
        <v>260</v>
      </c>
      <c r="AF4" s="5">
        <f>AA4+13000</f>
        <v>524660</v>
      </c>
      <c r="AG4" s="5">
        <f t="shared" ref="AG4:AG53" si="10">AF4*1.033</f>
        <v>541973.77999999991</v>
      </c>
      <c r="AH4" s="5">
        <f>AG4*1.053</f>
        <v>570698.39033999993</v>
      </c>
    </row>
    <row r="5" spans="1:34">
      <c r="A5" s="1" t="s">
        <v>2</v>
      </c>
      <c r="B5" s="2">
        <v>403961</v>
      </c>
      <c r="C5" s="2">
        <v>417133</v>
      </c>
      <c r="D5" s="2">
        <v>432654</v>
      </c>
      <c r="E5" s="2"/>
      <c r="F5" s="7">
        <v>261</v>
      </c>
      <c r="G5" s="5">
        <f t="shared" si="0"/>
        <v>420961</v>
      </c>
      <c r="H5" s="5">
        <f>G5*1.033</f>
        <v>434852.71299999999</v>
      </c>
      <c r="I5" s="5">
        <f t="shared" ref="I5:I53" si="11">H5*1.053</f>
        <v>457899.90678899997</v>
      </c>
      <c r="K5" s="7">
        <v>261</v>
      </c>
      <c r="L5" s="5">
        <f t="shared" si="1"/>
        <v>444961</v>
      </c>
      <c r="M5" s="5">
        <f t="shared" ref="M5:M53" si="12">L5*1.033</f>
        <v>459644.71299999999</v>
      </c>
      <c r="N5" s="5">
        <f t="shared" ref="N5:N53" si="13">M5*1.053</f>
        <v>484005.88278899994</v>
      </c>
      <c r="O5" s="3"/>
      <c r="P5" s="7">
        <v>261</v>
      </c>
      <c r="Q5" s="5">
        <f t="shared" si="2"/>
        <v>468961</v>
      </c>
      <c r="R5" s="5">
        <f t="shared" si="3"/>
        <v>484436.71299999999</v>
      </c>
      <c r="S5" s="5">
        <f t="shared" si="4"/>
        <v>510111.85878899996</v>
      </c>
      <c r="T5" s="3"/>
      <c r="U5" s="7">
        <v>261</v>
      </c>
      <c r="V5" s="5">
        <f t="shared" si="5"/>
        <v>504461</v>
      </c>
      <c r="W5" s="5">
        <f t="shared" si="6"/>
        <v>521108.21299999993</v>
      </c>
      <c r="X5" s="5">
        <f t="shared" si="7"/>
        <v>548726.94828899985</v>
      </c>
      <c r="Z5" s="7">
        <v>261</v>
      </c>
      <c r="AA5" s="5">
        <f t="shared" si="8"/>
        <v>523461</v>
      </c>
      <c r="AB5" s="5">
        <f t="shared" si="9"/>
        <v>540735.21299999999</v>
      </c>
      <c r="AC5" s="5">
        <f t="shared" ref="AC5:AC53" si="14">AB5*1.053</f>
        <v>569394.17928899999</v>
      </c>
      <c r="AE5" s="7">
        <v>261</v>
      </c>
      <c r="AF5" s="5">
        <f t="shared" ref="AF5:AF53" si="15">AA5+13000</f>
        <v>536461</v>
      </c>
      <c r="AG5" s="5">
        <f t="shared" si="10"/>
        <v>554164.21299999999</v>
      </c>
      <c r="AH5" s="5">
        <f t="shared" ref="AH5:AH11" si="16">AG5*1.053</f>
        <v>583534.91628899996</v>
      </c>
    </row>
    <row r="6" spans="1:34">
      <c r="A6" s="1" t="s">
        <v>3</v>
      </c>
      <c r="B6" s="2">
        <v>415762</v>
      </c>
      <c r="C6" s="2">
        <v>429319</v>
      </c>
      <c r="D6" s="2">
        <v>451915</v>
      </c>
      <c r="E6" s="2"/>
      <c r="F6" s="7">
        <v>262</v>
      </c>
      <c r="G6" s="5">
        <f t="shared" si="0"/>
        <v>432762</v>
      </c>
      <c r="H6" s="5">
        <f t="shared" ref="H6:H53" si="17">G6*1.033</f>
        <v>447043.14599999995</v>
      </c>
      <c r="I6" s="5">
        <f t="shared" si="11"/>
        <v>470736.43273799994</v>
      </c>
      <c r="J6" s="3"/>
      <c r="K6" s="7">
        <v>262</v>
      </c>
      <c r="L6" s="5">
        <f t="shared" si="1"/>
        <v>456762</v>
      </c>
      <c r="M6" s="5">
        <f t="shared" si="12"/>
        <v>471835.14599999995</v>
      </c>
      <c r="N6" s="5">
        <f t="shared" si="13"/>
        <v>496842.40873799991</v>
      </c>
      <c r="O6" s="3"/>
      <c r="P6" s="7">
        <v>262</v>
      </c>
      <c r="Q6" s="5">
        <f t="shared" si="2"/>
        <v>480762</v>
      </c>
      <c r="R6" s="5">
        <f t="shared" si="3"/>
        <v>496627.14599999995</v>
      </c>
      <c r="S6" s="5">
        <f t="shared" si="4"/>
        <v>522948.38473799994</v>
      </c>
      <c r="T6" s="3"/>
      <c r="U6" s="7">
        <v>262</v>
      </c>
      <c r="V6" s="5">
        <f t="shared" si="5"/>
        <v>516262</v>
      </c>
      <c r="W6" s="5">
        <f t="shared" si="6"/>
        <v>533298.64599999995</v>
      </c>
      <c r="X6" s="5">
        <f t="shared" si="7"/>
        <v>561563.47423799988</v>
      </c>
      <c r="Z6" s="7">
        <v>262</v>
      </c>
      <c r="AA6" s="5">
        <f t="shared" si="8"/>
        <v>535262</v>
      </c>
      <c r="AB6" s="5">
        <f t="shared" si="9"/>
        <v>552925.64599999995</v>
      </c>
      <c r="AC6" s="5">
        <f t="shared" si="14"/>
        <v>582230.70523799991</v>
      </c>
      <c r="AE6" s="7">
        <v>262</v>
      </c>
      <c r="AF6" s="5">
        <f t="shared" si="15"/>
        <v>548262</v>
      </c>
      <c r="AG6" s="5">
        <f t="shared" si="10"/>
        <v>566354.64599999995</v>
      </c>
      <c r="AH6" s="5">
        <f t="shared" si="16"/>
        <v>596371.44223799987</v>
      </c>
    </row>
    <row r="7" spans="1:34">
      <c r="A7" s="1" t="s">
        <v>4</v>
      </c>
      <c r="B7" s="2">
        <v>427562</v>
      </c>
      <c r="C7" s="2">
        <v>441505</v>
      </c>
      <c r="D7" s="2">
        <v>464742</v>
      </c>
      <c r="E7" s="2"/>
      <c r="F7" s="7">
        <v>263</v>
      </c>
      <c r="G7" s="5">
        <f t="shared" si="0"/>
        <v>444562</v>
      </c>
      <c r="H7" s="5">
        <f t="shared" si="17"/>
        <v>459232.54599999997</v>
      </c>
      <c r="I7" s="5">
        <f t="shared" si="11"/>
        <v>483571.87093799992</v>
      </c>
      <c r="J7" s="3"/>
      <c r="K7" s="7">
        <v>263</v>
      </c>
      <c r="L7" s="5">
        <f t="shared" si="1"/>
        <v>468562</v>
      </c>
      <c r="M7" s="5">
        <f t="shared" si="12"/>
        <v>484024.54599999997</v>
      </c>
      <c r="N7" s="5">
        <f t="shared" si="13"/>
        <v>509677.84693799994</v>
      </c>
      <c r="O7" s="3"/>
      <c r="P7" s="7">
        <v>263</v>
      </c>
      <c r="Q7" s="5">
        <f t="shared" si="2"/>
        <v>492562</v>
      </c>
      <c r="R7" s="5">
        <f t="shared" si="3"/>
        <v>508816.54599999997</v>
      </c>
      <c r="S7" s="5">
        <f t="shared" si="4"/>
        <v>535783.82293799997</v>
      </c>
      <c r="T7" s="3"/>
      <c r="U7" s="7">
        <v>263</v>
      </c>
      <c r="V7" s="5">
        <f t="shared" si="5"/>
        <v>528062</v>
      </c>
      <c r="W7" s="5">
        <f t="shared" si="6"/>
        <v>545488.04599999997</v>
      </c>
      <c r="X7" s="5">
        <f t="shared" si="7"/>
        <v>574398.91243799997</v>
      </c>
      <c r="Z7" s="7">
        <v>263</v>
      </c>
      <c r="AA7" s="5">
        <f t="shared" si="8"/>
        <v>547062</v>
      </c>
      <c r="AB7" s="5">
        <f t="shared" si="9"/>
        <v>565115.04599999997</v>
      </c>
      <c r="AC7" s="5">
        <f t="shared" si="14"/>
        <v>595066.14343799988</v>
      </c>
      <c r="AE7" s="7">
        <v>263</v>
      </c>
      <c r="AF7" s="5">
        <f t="shared" si="15"/>
        <v>560062</v>
      </c>
      <c r="AG7" s="5">
        <f t="shared" si="10"/>
        <v>578544.04599999997</v>
      </c>
      <c r="AH7" s="5">
        <f t="shared" si="16"/>
        <v>609206.88043799996</v>
      </c>
    </row>
    <row r="8" spans="1:34">
      <c r="A8" s="1" t="s">
        <v>5</v>
      </c>
      <c r="B8" s="2">
        <v>439363</v>
      </c>
      <c r="C8" s="2">
        <v>453690</v>
      </c>
      <c r="D8" s="2">
        <v>477569</v>
      </c>
      <c r="E8" s="2"/>
      <c r="F8" s="7">
        <v>264</v>
      </c>
      <c r="G8" s="5">
        <f t="shared" si="0"/>
        <v>456363</v>
      </c>
      <c r="H8" s="5">
        <f t="shared" si="17"/>
        <v>471422.97899999993</v>
      </c>
      <c r="I8" s="5">
        <f t="shared" si="11"/>
        <v>496408.39688699989</v>
      </c>
      <c r="J8" s="3"/>
      <c r="K8" s="7">
        <v>264</v>
      </c>
      <c r="L8" s="5">
        <f t="shared" si="1"/>
        <v>480363</v>
      </c>
      <c r="M8" s="5">
        <f t="shared" si="12"/>
        <v>496214.97899999993</v>
      </c>
      <c r="N8" s="5">
        <f t="shared" si="13"/>
        <v>522514.37288699992</v>
      </c>
      <c r="O8" s="3"/>
      <c r="P8" s="7">
        <v>264</v>
      </c>
      <c r="Q8" s="5">
        <f t="shared" si="2"/>
        <v>504363</v>
      </c>
      <c r="R8" s="5">
        <f t="shared" si="3"/>
        <v>521006.97899999993</v>
      </c>
      <c r="S8" s="5">
        <f t="shared" si="4"/>
        <v>548620.34888699988</v>
      </c>
      <c r="T8" s="3"/>
      <c r="U8" s="7">
        <v>264</v>
      </c>
      <c r="V8" s="5">
        <f t="shared" si="5"/>
        <v>539863</v>
      </c>
      <c r="W8" s="5">
        <f t="shared" si="6"/>
        <v>557678.47899999993</v>
      </c>
      <c r="X8" s="5">
        <f t="shared" si="7"/>
        <v>587235.43838699989</v>
      </c>
      <c r="Z8" s="7">
        <v>264</v>
      </c>
      <c r="AA8" s="5">
        <f t="shared" si="8"/>
        <v>558863</v>
      </c>
      <c r="AB8" s="5">
        <f t="shared" si="9"/>
        <v>577305.47899999993</v>
      </c>
      <c r="AC8" s="5">
        <f t="shared" si="14"/>
        <v>607902.66938699991</v>
      </c>
      <c r="AE8" s="7">
        <v>264</v>
      </c>
      <c r="AF8" s="5">
        <f t="shared" si="15"/>
        <v>571863</v>
      </c>
      <c r="AG8" s="5">
        <f t="shared" si="10"/>
        <v>590734.47899999993</v>
      </c>
      <c r="AH8" s="5">
        <f t="shared" si="16"/>
        <v>622043.40638699988</v>
      </c>
    </row>
    <row r="9" spans="1:34">
      <c r="A9" s="1" t="s">
        <v>6</v>
      </c>
      <c r="B9" s="2">
        <v>451164</v>
      </c>
      <c r="C9" s="2">
        <v>465876</v>
      </c>
      <c r="D9" s="2">
        <v>490396</v>
      </c>
      <c r="E9" s="2"/>
      <c r="F9" s="7">
        <v>265</v>
      </c>
      <c r="G9" s="5">
        <f t="shared" si="0"/>
        <v>468164</v>
      </c>
      <c r="H9" s="5">
        <f t="shared" si="17"/>
        <v>483613.41199999995</v>
      </c>
      <c r="I9" s="5">
        <f t="shared" si="11"/>
        <v>509244.92283599993</v>
      </c>
      <c r="J9" s="3"/>
      <c r="K9" s="7">
        <v>265</v>
      </c>
      <c r="L9" s="5">
        <f t="shared" si="1"/>
        <v>492164</v>
      </c>
      <c r="M9" s="5">
        <f t="shared" si="12"/>
        <v>508405.41199999995</v>
      </c>
      <c r="N9" s="5">
        <f t="shared" si="13"/>
        <v>535350.89883599989</v>
      </c>
      <c r="O9" s="3"/>
      <c r="P9" s="7">
        <v>265</v>
      </c>
      <c r="Q9" s="5">
        <f t="shared" si="2"/>
        <v>516164</v>
      </c>
      <c r="R9" s="5">
        <f t="shared" si="3"/>
        <v>533197.41200000001</v>
      </c>
      <c r="S9" s="5">
        <f t="shared" si="4"/>
        <v>561456.87483600003</v>
      </c>
      <c r="T9" s="3"/>
      <c r="U9" s="7">
        <v>265</v>
      </c>
      <c r="V9" s="5">
        <f t="shared" si="5"/>
        <v>551664</v>
      </c>
      <c r="W9" s="5">
        <f t="shared" si="6"/>
        <v>569868.91200000001</v>
      </c>
      <c r="X9" s="5">
        <f t="shared" si="7"/>
        <v>600071.96433599992</v>
      </c>
      <c r="Z9" s="7">
        <v>265</v>
      </c>
      <c r="AA9" s="5">
        <f t="shared" si="8"/>
        <v>570664</v>
      </c>
      <c r="AB9" s="5">
        <f t="shared" si="9"/>
        <v>589495.91200000001</v>
      </c>
      <c r="AC9" s="5">
        <f t="shared" si="14"/>
        <v>620739.19533599995</v>
      </c>
      <c r="AE9" s="7">
        <v>265</v>
      </c>
      <c r="AF9" s="5">
        <f t="shared" si="15"/>
        <v>583664</v>
      </c>
      <c r="AG9" s="5">
        <f t="shared" si="10"/>
        <v>602924.91199999989</v>
      </c>
      <c r="AH9" s="5">
        <f t="shared" si="16"/>
        <v>634879.93233599979</v>
      </c>
    </row>
    <row r="10" spans="1:34">
      <c r="A10" s="1" t="s">
        <v>7</v>
      </c>
      <c r="B10" s="2">
        <v>462965</v>
      </c>
      <c r="C10" s="2">
        <v>478062</v>
      </c>
      <c r="D10" s="2">
        <v>503223</v>
      </c>
      <c r="E10" s="2"/>
      <c r="F10" s="7">
        <v>266</v>
      </c>
      <c r="G10" s="5">
        <f t="shared" si="0"/>
        <v>479965</v>
      </c>
      <c r="H10" s="5">
        <f t="shared" si="17"/>
        <v>495803.84499999997</v>
      </c>
      <c r="I10" s="5">
        <f t="shared" si="11"/>
        <v>522081.44878499996</v>
      </c>
      <c r="J10" s="3"/>
      <c r="K10" s="7">
        <v>266</v>
      </c>
      <c r="L10" s="5">
        <f t="shared" si="1"/>
        <v>503965</v>
      </c>
      <c r="M10" s="5">
        <f t="shared" si="12"/>
        <v>520595.84499999997</v>
      </c>
      <c r="N10" s="5">
        <f t="shared" si="13"/>
        <v>548187.42478499992</v>
      </c>
      <c r="O10" s="3"/>
      <c r="P10" s="7">
        <v>266</v>
      </c>
      <c r="Q10" s="5">
        <f t="shared" si="2"/>
        <v>527965</v>
      </c>
      <c r="R10" s="5">
        <f t="shared" si="3"/>
        <v>545387.84499999997</v>
      </c>
      <c r="S10" s="5">
        <f t="shared" si="4"/>
        <v>574293.40078499995</v>
      </c>
      <c r="T10" s="3"/>
      <c r="U10" s="7">
        <v>266</v>
      </c>
      <c r="V10" s="5">
        <f t="shared" si="5"/>
        <v>563465</v>
      </c>
      <c r="W10" s="5">
        <f t="shared" si="6"/>
        <v>582059.34499999997</v>
      </c>
      <c r="X10" s="5">
        <f t="shared" si="7"/>
        <v>612908.49028499995</v>
      </c>
      <c r="Z10" s="7">
        <v>266</v>
      </c>
      <c r="AA10" s="5">
        <f t="shared" si="8"/>
        <v>582465</v>
      </c>
      <c r="AB10" s="5">
        <f t="shared" si="9"/>
        <v>601686.34499999997</v>
      </c>
      <c r="AC10" s="5">
        <f t="shared" si="14"/>
        <v>633575.72128499998</v>
      </c>
      <c r="AE10" s="7">
        <v>266</v>
      </c>
      <c r="AF10" s="5">
        <f t="shared" si="15"/>
        <v>595465</v>
      </c>
      <c r="AG10" s="5">
        <f t="shared" si="10"/>
        <v>615115.34499999997</v>
      </c>
      <c r="AH10" s="5">
        <f t="shared" si="16"/>
        <v>647716.45828499994</v>
      </c>
    </row>
    <row r="11" spans="1:34">
      <c r="A11" s="1" t="s">
        <v>8</v>
      </c>
      <c r="B11" s="2">
        <v>474766</v>
      </c>
      <c r="C11" s="2">
        <v>490248</v>
      </c>
      <c r="D11" s="2">
        <v>516050</v>
      </c>
      <c r="E11" s="2"/>
      <c r="F11" s="7">
        <v>267</v>
      </c>
      <c r="G11" s="5">
        <f t="shared" si="0"/>
        <v>491766</v>
      </c>
      <c r="H11" s="5">
        <f t="shared" si="17"/>
        <v>507994.27799999993</v>
      </c>
      <c r="I11" s="5">
        <f t="shared" si="11"/>
        <v>534917.97473399993</v>
      </c>
      <c r="J11" s="3"/>
      <c r="K11" s="7">
        <v>267</v>
      </c>
      <c r="L11" s="5">
        <f t="shared" si="1"/>
        <v>515766</v>
      </c>
      <c r="M11" s="5">
        <f t="shared" si="12"/>
        <v>532786.27799999993</v>
      </c>
      <c r="N11" s="5">
        <f t="shared" si="13"/>
        <v>561023.95073399984</v>
      </c>
      <c r="O11" s="3"/>
      <c r="P11" s="7">
        <v>267</v>
      </c>
      <c r="Q11" s="5">
        <f t="shared" si="2"/>
        <v>539766</v>
      </c>
      <c r="R11" s="5">
        <f t="shared" si="3"/>
        <v>557578.27799999993</v>
      </c>
      <c r="S11" s="5">
        <f t="shared" si="4"/>
        <v>587129.92673399986</v>
      </c>
      <c r="T11" s="3"/>
      <c r="U11" s="7">
        <v>267</v>
      </c>
      <c r="V11" s="5">
        <f t="shared" si="5"/>
        <v>575266</v>
      </c>
      <c r="W11" s="5">
        <f t="shared" si="6"/>
        <v>594249.77799999993</v>
      </c>
      <c r="X11" s="5">
        <f t="shared" si="7"/>
        <v>625745.01623399986</v>
      </c>
      <c r="Z11" s="7">
        <v>267</v>
      </c>
      <c r="AA11" s="5">
        <f t="shared" si="8"/>
        <v>594266</v>
      </c>
      <c r="AB11" s="5">
        <f t="shared" si="9"/>
        <v>613876.77799999993</v>
      </c>
      <c r="AC11" s="5">
        <f t="shared" si="14"/>
        <v>646412.24723399989</v>
      </c>
      <c r="AE11" s="7">
        <v>267</v>
      </c>
      <c r="AF11" s="5">
        <f t="shared" si="15"/>
        <v>607266</v>
      </c>
      <c r="AG11" s="5">
        <f t="shared" si="10"/>
        <v>627305.77799999993</v>
      </c>
      <c r="AH11" s="5">
        <f t="shared" si="16"/>
        <v>660552.98423399986</v>
      </c>
    </row>
    <row r="12" spans="1:34">
      <c r="A12" s="1" t="s">
        <v>9</v>
      </c>
      <c r="B12" s="2">
        <v>486567</v>
      </c>
      <c r="C12" s="2">
        <v>502433</v>
      </c>
      <c r="D12" s="2">
        <v>528877</v>
      </c>
      <c r="E12" s="2"/>
      <c r="F12" s="7">
        <v>268</v>
      </c>
      <c r="G12" s="5">
        <f t="shared" si="0"/>
        <v>503567</v>
      </c>
      <c r="H12" s="5">
        <f t="shared" si="17"/>
        <v>520184.71099999995</v>
      </c>
      <c r="I12" s="5">
        <f t="shared" si="11"/>
        <v>547754.50068299996</v>
      </c>
      <c r="J12" s="3"/>
      <c r="K12" s="7">
        <v>268</v>
      </c>
      <c r="L12" s="5">
        <f t="shared" si="1"/>
        <v>527567</v>
      </c>
      <c r="M12" s="5">
        <f t="shared" si="12"/>
        <v>544976.71100000001</v>
      </c>
      <c r="N12" s="5">
        <f t="shared" si="13"/>
        <v>573860.47668299999</v>
      </c>
      <c r="O12" s="3"/>
      <c r="P12" s="7">
        <v>268</v>
      </c>
      <c r="Q12" s="5">
        <f t="shared" si="2"/>
        <v>551567</v>
      </c>
      <c r="R12" s="5">
        <f t="shared" si="3"/>
        <v>569768.71100000001</v>
      </c>
      <c r="S12" s="5">
        <f t="shared" si="4"/>
        <v>599966.45268300001</v>
      </c>
      <c r="T12" s="3"/>
      <c r="U12" s="7">
        <v>268</v>
      </c>
      <c r="V12" s="5">
        <f t="shared" si="5"/>
        <v>587067</v>
      </c>
      <c r="W12" s="5">
        <f t="shared" si="6"/>
        <v>606440.21099999989</v>
      </c>
      <c r="X12" s="5">
        <f t="shared" si="7"/>
        <v>638581.5421829999</v>
      </c>
      <c r="Z12" s="7">
        <v>268</v>
      </c>
      <c r="AA12" s="5">
        <f t="shared" si="8"/>
        <v>606067</v>
      </c>
      <c r="AB12" s="5">
        <f t="shared" si="9"/>
        <v>626067.21099999989</v>
      </c>
      <c r="AC12" s="5">
        <f>AB12*1.053</f>
        <v>659248.77318299981</v>
      </c>
      <c r="AE12" s="7">
        <v>268</v>
      </c>
      <c r="AF12" s="5">
        <f t="shared" si="15"/>
        <v>619067</v>
      </c>
      <c r="AG12" s="5">
        <f t="shared" si="10"/>
        <v>639496.21099999989</v>
      </c>
      <c r="AH12" s="5">
        <f>AG12*1.053</f>
        <v>673389.51018299989</v>
      </c>
    </row>
    <row r="13" spans="1:34">
      <c r="A13" s="1" t="s">
        <v>10</v>
      </c>
      <c r="B13" s="2">
        <v>498368</v>
      </c>
      <c r="C13" s="2">
        <v>514619</v>
      </c>
      <c r="D13" s="2">
        <v>541704</v>
      </c>
      <c r="E13" s="2"/>
      <c r="F13" s="7">
        <v>269</v>
      </c>
      <c r="G13" s="5">
        <f t="shared" si="0"/>
        <v>515368</v>
      </c>
      <c r="H13" s="5">
        <f t="shared" si="17"/>
        <v>532375.14399999997</v>
      </c>
      <c r="I13" s="5">
        <f t="shared" si="11"/>
        <v>560591.02663199999</v>
      </c>
      <c r="J13" s="3"/>
      <c r="K13" s="7">
        <v>269</v>
      </c>
      <c r="L13" s="5">
        <f t="shared" si="1"/>
        <v>539368</v>
      </c>
      <c r="M13" s="5">
        <f t="shared" si="12"/>
        <v>557167.14399999997</v>
      </c>
      <c r="N13" s="5">
        <f t="shared" si="13"/>
        <v>586697.0026319999</v>
      </c>
      <c r="O13" s="3"/>
      <c r="P13" s="7">
        <v>269</v>
      </c>
      <c r="Q13" s="5">
        <f t="shared" si="2"/>
        <v>563368</v>
      </c>
      <c r="R13" s="5">
        <f t="shared" si="3"/>
        <v>581959.14399999997</v>
      </c>
      <c r="S13" s="5">
        <f t="shared" si="4"/>
        <v>612802.97863199993</v>
      </c>
      <c r="T13" s="3"/>
      <c r="U13" s="7">
        <v>269</v>
      </c>
      <c r="V13" s="5">
        <f t="shared" si="5"/>
        <v>598868</v>
      </c>
      <c r="W13" s="5">
        <f t="shared" si="6"/>
        <v>618630.64399999997</v>
      </c>
      <c r="X13" s="5">
        <f t="shared" si="7"/>
        <v>651418.06813199993</v>
      </c>
      <c r="Z13" s="7">
        <v>269</v>
      </c>
      <c r="AA13" s="5">
        <f t="shared" si="8"/>
        <v>617868</v>
      </c>
      <c r="AB13" s="5">
        <f t="shared" si="9"/>
        <v>638257.64399999997</v>
      </c>
      <c r="AC13" s="5">
        <f t="shared" si="14"/>
        <v>672085.29913199996</v>
      </c>
      <c r="AE13" s="7">
        <v>269</v>
      </c>
      <c r="AF13" s="5">
        <f t="shared" si="15"/>
        <v>630868</v>
      </c>
      <c r="AG13" s="5">
        <f t="shared" si="10"/>
        <v>651686.64399999997</v>
      </c>
      <c r="AH13" s="5">
        <f t="shared" ref="AH13:AH53" si="18">AG13*1.053</f>
        <v>686226.03613199992</v>
      </c>
    </row>
    <row r="14" spans="1:34">
      <c r="A14" s="1" t="s">
        <v>11</v>
      </c>
      <c r="B14" s="2">
        <v>510169</v>
      </c>
      <c r="C14" s="2">
        <v>526805</v>
      </c>
      <c r="D14" s="2">
        <v>554531</v>
      </c>
      <c r="E14" s="2"/>
      <c r="F14" s="7">
        <v>270</v>
      </c>
      <c r="G14" s="5">
        <f t="shared" si="0"/>
        <v>527169</v>
      </c>
      <c r="H14" s="5">
        <f t="shared" si="17"/>
        <v>544565.57699999993</v>
      </c>
      <c r="I14" s="5">
        <f t="shared" si="11"/>
        <v>573427.55258099991</v>
      </c>
      <c r="J14" s="3"/>
      <c r="K14" s="7">
        <v>270</v>
      </c>
      <c r="L14" s="5">
        <f t="shared" si="1"/>
        <v>551169</v>
      </c>
      <c r="M14" s="5">
        <f t="shared" si="12"/>
        <v>569357.57699999993</v>
      </c>
      <c r="N14" s="5">
        <f t="shared" si="13"/>
        <v>599533.52858099993</v>
      </c>
      <c r="O14" s="3"/>
      <c r="P14" s="7">
        <v>270</v>
      </c>
      <c r="Q14" s="5">
        <f t="shared" si="2"/>
        <v>575169</v>
      </c>
      <c r="R14" s="5">
        <f t="shared" si="3"/>
        <v>594149.57699999993</v>
      </c>
      <c r="S14" s="5">
        <f t="shared" si="4"/>
        <v>625639.50458099984</v>
      </c>
      <c r="T14" s="3"/>
      <c r="U14" s="7">
        <v>270</v>
      </c>
      <c r="V14" s="5">
        <f t="shared" si="5"/>
        <v>610669</v>
      </c>
      <c r="W14" s="5">
        <f t="shared" si="6"/>
        <v>630821.07699999993</v>
      </c>
      <c r="X14" s="5">
        <f t="shared" si="7"/>
        <v>664254.59408099984</v>
      </c>
      <c r="Z14" s="7">
        <v>270</v>
      </c>
      <c r="AA14" s="5">
        <f t="shared" si="8"/>
        <v>629669</v>
      </c>
      <c r="AB14" s="5">
        <f t="shared" si="9"/>
        <v>650448.07699999993</v>
      </c>
      <c r="AC14" s="5">
        <f t="shared" si="14"/>
        <v>684921.82508099987</v>
      </c>
      <c r="AE14" s="7">
        <v>270</v>
      </c>
      <c r="AF14" s="5">
        <f t="shared" si="15"/>
        <v>642669</v>
      </c>
      <c r="AG14" s="5">
        <f t="shared" si="10"/>
        <v>663877.07699999993</v>
      </c>
      <c r="AH14" s="5">
        <f t="shared" si="18"/>
        <v>699062.56208099984</v>
      </c>
    </row>
    <row r="15" spans="1:34">
      <c r="A15" s="1" t="s">
        <v>12</v>
      </c>
      <c r="B15" s="2">
        <v>521970</v>
      </c>
      <c r="C15" s="2">
        <v>538990</v>
      </c>
      <c r="D15" s="2">
        <v>567358</v>
      </c>
      <c r="E15" s="2"/>
      <c r="F15" s="7">
        <v>271</v>
      </c>
      <c r="G15" s="5">
        <f t="shared" si="0"/>
        <v>538970</v>
      </c>
      <c r="H15" s="5">
        <f t="shared" si="17"/>
        <v>556756.01</v>
      </c>
      <c r="I15" s="5">
        <f t="shared" si="11"/>
        <v>586264.07852999994</v>
      </c>
      <c r="J15" s="3"/>
      <c r="K15" s="7">
        <v>271</v>
      </c>
      <c r="L15" s="5">
        <f t="shared" si="1"/>
        <v>562970</v>
      </c>
      <c r="M15" s="5">
        <f t="shared" si="12"/>
        <v>581548.01</v>
      </c>
      <c r="N15" s="5">
        <f t="shared" si="13"/>
        <v>612370.05452999996</v>
      </c>
      <c r="O15" s="3"/>
      <c r="P15" s="7">
        <v>271</v>
      </c>
      <c r="Q15" s="5">
        <f t="shared" si="2"/>
        <v>586970</v>
      </c>
      <c r="R15" s="5">
        <f t="shared" si="3"/>
        <v>606340.01</v>
      </c>
      <c r="S15" s="5">
        <f t="shared" si="4"/>
        <v>638476.03052999999</v>
      </c>
      <c r="T15" s="3"/>
      <c r="U15" s="7">
        <v>271</v>
      </c>
      <c r="V15" s="5">
        <f t="shared" si="5"/>
        <v>622470</v>
      </c>
      <c r="W15" s="5">
        <f t="shared" si="6"/>
        <v>643011.50999999989</v>
      </c>
      <c r="X15" s="5">
        <f t="shared" si="7"/>
        <v>677091.12002999987</v>
      </c>
      <c r="Z15" s="7">
        <v>271</v>
      </c>
      <c r="AA15" s="5">
        <f t="shared" si="8"/>
        <v>641470</v>
      </c>
      <c r="AB15" s="5">
        <f t="shared" si="9"/>
        <v>662638.50999999989</v>
      </c>
      <c r="AC15" s="5">
        <f t="shared" si="14"/>
        <v>697758.35102999979</v>
      </c>
      <c r="AE15" s="7">
        <v>271</v>
      </c>
      <c r="AF15" s="5">
        <f t="shared" si="15"/>
        <v>654470</v>
      </c>
      <c r="AG15" s="5">
        <f t="shared" si="10"/>
        <v>676067.50999999989</v>
      </c>
      <c r="AH15" s="5">
        <f t="shared" si="18"/>
        <v>711899.08802999987</v>
      </c>
    </row>
    <row r="16" spans="1:34">
      <c r="A16" s="1" t="s">
        <v>13</v>
      </c>
      <c r="B16" s="2">
        <v>533770</v>
      </c>
      <c r="C16" s="2">
        <v>551176</v>
      </c>
      <c r="D16" s="2">
        <v>580185</v>
      </c>
      <c r="E16" s="2"/>
      <c r="F16" s="7">
        <v>272</v>
      </c>
      <c r="G16" s="5">
        <f t="shared" si="0"/>
        <v>550770</v>
      </c>
      <c r="H16" s="5">
        <f t="shared" si="17"/>
        <v>568945.40999999992</v>
      </c>
      <c r="I16" s="5">
        <f t="shared" si="11"/>
        <v>599099.51672999992</v>
      </c>
      <c r="J16" s="3"/>
      <c r="K16" s="7">
        <v>272</v>
      </c>
      <c r="L16" s="5">
        <f t="shared" si="1"/>
        <v>574770</v>
      </c>
      <c r="M16" s="5">
        <f t="shared" si="12"/>
        <v>593737.40999999992</v>
      </c>
      <c r="N16" s="5">
        <f t="shared" si="13"/>
        <v>625205.49272999982</v>
      </c>
      <c r="O16" s="3"/>
      <c r="P16" s="7">
        <v>272</v>
      </c>
      <c r="Q16" s="5">
        <f t="shared" si="2"/>
        <v>598770</v>
      </c>
      <c r="R16" s="5">
        <f t="shared" si="3"/>
        <v>618529.40999999992</v>
      </c>
      <c r="S16" s="5">
        <f t="shared" si="4"/>
        <v>651311.46872999985</v>
      </c>
      <c r="T16" s="3"/>
      <c r="U16" s="7">
        <v>272</v>
      </c>
      <c r="V16" s="5">
        <f t="shared" si="5"/>
        <v>634270</v>
      </c>
      <c r="W16" s="5">
        <f t="shared" si="6"/>
        <v>655200.90999999992</v>
      </c>
      <c r="X16" s="5">
        <f t="shared" si="7"/>
        <v>689926.55822999985</v>
      </c>
      <c r="Z16" s="7">
        <v>272</v>
      </c>
      <c r="AA16" s="5">
        <f t="shared" si="8"/>
        <v>653270</v>
      </c>
      <c r="AB16" s="5">
        <f t="shared" si="9"/>
        <v>674827.90999999992</v>
      </c>
      <c r="AC16" s="5">
        <f t="shared" si="14"/>
        <v>710593.78922999988</v>
      </c>
      <c r="AE16" s="7">
        <v>272</v>
      </c>
      <c r="AF16" s="5">
        <f t="shared" si="15"/>
        <v>666270</v>
      </c>
      <c r="AG16" s="5">
        <f t="shared" si="10"/>
        <v>688256.90999999992</v>
      </c>
      <c r="AH16" s="5">
        <f t="shared" si="18"/>
        <v>724734.52622999984</v>
      </c>
    </row>
    <row r="17" spans="1:34">
      <c r="A17" s="1" t="s">
        <v>14</v>
      </c>
      <c r="B17" s="2">
        <v>545571</v>
      </c>
      <c r="C17" s="2">
        <v>563362</v>
      </c>
      <c r="D17" s="2">
        <v>593012</v>
      </c>
      <c r="E17" s="2"/>
      <c r="F17" s="7">
        <v>273</v>
      </c>
      <c r="G17" s="5">
        <f t="shared" si="0"/>
        <v>562571</v>
      </c>
      <c r="H17" s="5">
        <f t="shared" si="17"/>
        <v>581135.84299999999</v>
      </c>
      <c r="I17" s="5">
        <f t="shared" si="11"/>
        <v>611936.04267899995</v>
      </c>
      <c r="J17" s="3"/>
      <c r="K17" s="7">
        <v>273</v>
      </c>
      <c r="L17" s="5">
        <f t="shared" si="1"/>
        <v>586571</v>
      </c>
      <c r="M17" s="5">
        <f t="shared" si="12"/>
        <v>605927.84299999999</v>
      </c>
      <c r="N17" s="5">
        <f t="shared" si="13"/>
        <v>638042.01867899997</v>
      </c>
      <c r="O17" s="3"/>
      <c r="P17" s="7">
        <v>273</v>
      </c>
      <c r="Q17" s="5">
        <f t="shared" si="2"/>
        <v>610571</v>
      </c>
      <c r="R17" s="5">
        <f t="shared" si="3"/>
        <v>630719.84299999999</v>
      </c>
      <c r="S17" s="5">
        <f t="shared" si="4"/>
        <v>664147.994679</v>
      </c>
      <c r="T17" s="3"/>
      <c r="U17" s="7">
        <v>273</v>
      </c>
      <c r="V17" s="5">
        <f t="shared" si="5"/>
        <v>646071</v>
      </c>
      <c r="W17" s="5">
        <f t="shared" si="6"/>
        <v>667391.34299999999</v>
      </c>
      <c r="X17" s="5">
        <f t="shared" si="7"/>
        <v>702763.084179</v>
      </c>
      <c r="Z17" s="7">
        <v>273</v>
      </c>
      <c r="AA17" s="5">
        <f t="shared" si="8"/>
        <v>665071</v>
      </c>
      <c r="AB17" s="5">
        <f t="shared" si="9"/>
        <v>687018.34299999999</v>
      </c>
      <c r="AC17" s="5">
        <f t="shared" si="14"/>
        <v>723430.31517899991</v>
      </c>
      <c r="AE17" s="7">
        <v>273</v>
      </c>
      <c r="AF17" s="5">
        <f t="shared" si="15"/>
        <v>678071</v>
      </c>
      <c r="AG17" s="5">
        <f t="shared" si="10"/>
        <v>700447.34299999999</v>
      </c>
      <c r="AH17" s="5">
        <f t="shared" si="18"/>
        <v>737571.05217899999</v>
      </c>
    </row>
    <row r="18" spans="1:34">
      <c r="A18" s="1" t="s">
        <v>15</v>
      </c>
      <c r="B18" s="2">
        <v>557372</v>
      </c>
      <c r="C18" s="2">
        <v>575547</v>
      </c>
      <c r="D18" s="2">
        <v>605839</v>
      </c>
      <c r="E18" s="2"/>
      <c r="F18" s="7">
        <v>274</v>
      </c>
      <c r="G18" s="5">
        <f t="shared" si="0"/>
        <v>574372</v>
      </c>
      <c r="H18" s="5">
        <f t="shared" si="17"/>
        <v>593326.27599999995</v>
      </c>
      <c r="I18" s="5">
        <f t="shared" si="11"/>
        <v>624772.56862799986</v>
      </c>
      <c r="J18" s="3"/>
      <c r="K18" s="7">
        <v>274</v>
      </c>
      <c r="L18" s="5">
        <f t="shared" si="1"/>
        <v>598372</v>
      </c>
      <c r="M18" s="5">
        <f t="shared" si="12"/>
        <v>618118.27599999995</v>
      </c>
      <c r="N18" s="5">
        <f t="shared" si="13"/>
        <v>650878.54462799989</v>
      </c>
      <c r="O18" s="3"/>
      <c r="P18" s="7">
        <v>274</v>
      </c>
      <c r="Q18" s="5">
        <f t="shared" si="2"/>
        <v>622372</v>
      </c>
      <c r="R18" s="5">
        <f t="shared" si="3"/>
        <v>642910.27599999995</v>
      </c>
      <c r="S18" s="5">
        <f t="shared" si="4"/>
        <v>676984.52062799991</v>
      </c>
      <c r="T18" s="3"/>
      <c r="U18" s="7">
        <v>274</v>
      </c>
      <c r="V18" s="5">
        <f t="shared" si="5"/>
        <v>657872</v>
      </c>
      <c r="W18" s="5">
        <f t="shared" si="6"/>
        <v>679581.77599999995</v>
      </c>
      <c r="X18" s="5">
        <f t="shared" si="7"/>
        <v>715599.61012799991</v>
      </c>
      <c r="Z18" s="7">
        <v>274</v>
      </c>
      <c r="AA18" s="5">
        <f t="shared" si="8"/>
        <v>676872</v>
      </c>
      <c r="AB18" s="5">
        <f t="shared" si="9"/>
        <v>699208.77599999995</v>
      </c>
      <c r="AC18" s="5">
        <f t="shared" si="14"/>
        <v>736266.84112799994</v>
      </c>
      <c r="AE18" s="7">
        <v>274</v>
      </c>
      <c r="AF18" s="5">
        <f t="shared" si="15"/>
        <v>689872</v>
      </c>
      <c r="AG18" s="5">
        <f t="shared" si="10"/>
        <v>712637.77599999995</v>
      </c>
      <c r="AH18" s="5">
        <f t="shared" si="18"/>
        <v>750407.57812799991</v>
      </c>
    </row>
    <row r="19" spans="1:34">
      <c r="A19" s="1" t="s">
        <v>16</v>
      </c>
      <c r="B19" s="2">
        <v>569173</v>
      </c>
      <c r="C19" s="2">
        <v>587733</v>
      </c>
      <c r="D19" s="2">
        <v>618666</v>
      </c>
      <c r="E19" s="2"/>
      <c r="F19" s="7">
        <v>275</v>
      </c>
      <c r="G19" s="5">
        <f t="shared" si="0"/>
        <v>586173</v>
      </c>
      <c r="H19" s="5">
        <f t="shared" si="17"/>
        <v>605516.70899999992</v>
      </c>
      <c r="I19" s="5">
        <f t="shared" si="11"/>
        <v>637609.09457699989</v>
      </c>
      <c r="J19" s="3"/>
      <c r="K19" s="7">
        <v>275</v>
      </c>
      <c r="L19" s="5">
        <f t="shared" si="1"/>
        <v>610173</v>
      </c>
      <c r="M19" s="5">
        <f t="shared" si="12"/>
        <v>630308.70899999992</v>
      </c>
      <c r="N19" s="5">
        <f t="shared" si="13"/>
        <v>663715.07057699992</v>
      </c>
      <c r="O19" s="3"/>
      <c r="P19" s="7">
        <v>275</v>
      </c>
      <c r="Q19" s="5">
        <f t="shared" si="2"/>
        <v>634173</v>
      </c>
      <c r="R19" s="5">
        <f t="shared" si="3"/>
        <v>655100.70899999992</v>
      </c>
      <c r="S19" s="5">
        <f t="shared" si="4"/>
        <v>689821.04657699983</v>
      </c>
      <c r="T19" s="3"/>
      <c r="U19" s="7">
        <v>275</v>
      </c>
      <c r="V19" s="5">
        <f t="shared" si="5"/>
        <v>669673</v>
      </c>
      <c r="W19" s="5">
        <f t="shared" si="6"/>
        <v>691772.20899999992</v>
      </c>
      <c r="X19" s="5">
        <f t="shared" si="7"/>
        <v>728436.13607699983</v>
      </c>
      <c r="Z19" s="7">
        <v>275</v>
      </c>
      <c r="AA19" s="5">
        <f t="shared" si="8"/>
        <v>688673</v>
      </c>
      <c r="AB19" s="5">
        <f t="shared" si="9"/>
        <v>711399.20899999992</v>
      </c>
      <c r="AC19" s="5">
        <f t="shared" si="14"/>
        <v>749103.36707699986</v>
      </c>
      <c r="AE19" s="7">
        <v>275</v>
      </c>
      <c r="AF19" s="5">
        <f t="shared" si="15"/>
        <v>701673</v>
      </c>
      <c r="AG19" s="5">
        <f t="shared" si="10"/>
        <v>724828.20899999992</v>
      </c>
      <c r="AH19" s="5">
        <f t="shared" si="18"/>
        <v>763244.10407699982</v>
      </c>
    </row>
    <row r="20" spans="1:34">
      <c r="A20" s="1" t="s">
        <v>17</v>
      </c>
      <c r="B20" s="2">
        <v>580974</v>
      </c>
      <c r="C20" s="2">
        <v>599919</v>
      </c>
      <c r="D20" s="2">
        <v>631493</v>
      </c>
      <c r="E20" s="2"/>
      <c r="F20" s="7">
        <v>276</v>
      </c>
      <c r="G20" s="5">
        <f t="shared" si="0"/>
        <v>597974</v>
      </c>
      <c r="H20" s="5">
        <f t="shared" si="17"/>
        <v>617707.14199999999</v>
      </c>
      <c r="I20" s="5">
        <f t="shared" si="11"/>
        <v>650445.62052599993</v>
      </c>
      <c r="J20" s="3"/>
      <c r="K20" s="7">
        <v>276</v>
      </c>
      <c r="L20" s="5">
        <f t="shared" si="1"/>
        <v>621974</v>
      </c>
      <c r="M20" s="5">
        <f t="shared" si="12"/>
        <v>642499.14199999999</v>
      </c>
      <c r="N20" s="5">
        <f t="shared" si="13"/>
        <v>676551.59652599995</v>
      </c>
      <c r="O20" s="3"/>
      <c r="P20" s="7">
        <v>276</v>
      </c>
      <c r="Q20" s="5">
        <f t="shared" si="2"/>
        <v>645974</v>
      </c>
      <c r="R20" s="5">
        <f t="shared" si="3"/>
        <v>667291.14199999999</v>
      </c>
      <c r="S20" s="5">
        <f t="shared" si="4"/>
        <v>702657.57252599997</v>
      </c>
      <c r="T20" s="3"/>
      <c r="U20" s="7">
        <v>276</v>
      </c>
      <c r="V20" s="5">
        <f t="shared" si="5"/>
        <v>681474</v>
      </c>
      <c r="W20" s="5">
        <f t="shared" si="6"/>
        <v>703962.64199999999</v>
      </c>
      <c r="X20" s="5">
        <f t="shared" si="7"/>
        <v>741272.66202599998</v>
      </c>
      <c r="Z20" s="7">
        <v>276</v>
      </c>
      <c r="AA20" s="5">
        <f t="shared" si="8"/>
        <v>700474</v>
      </c>
      <c r="AB20" s="5">
        <f t="shared" si="9"/>
        <v>723589.64199999999</v>
      </c>
      <c r="AC20" s="5">
        <f t="shared" si="14"/>
        <v>761939.89302599989</v>
      </c>
      <c r="AE20" s="7">
        <v>276</v>
      </c>
      <c r="AF20" s="5">
        <f t="shared" si="15"/>
        <v>713474</v>
      </c>
      <c r="AG20" s="5">
        <f t="shared" si="10"/>
        <v>737018.64199999999</v>
      </c>
      <c r="AH20" s="5">
        <f t="shared" si="18"/>
        <v>776080.63002599997</v>
      </c>
    </row>
    <row r="21" spans="1:34">
      <c r="A21" s="1" t="s">
        <v>18</v>
      </c>
      <c r="B21" s="2">
        <v>592775</v>
      </c>
      <c r="C21" s="2">
        <v>612104</v>
      </c>
      <c r="D21" s="2">
        <v>644320</v>
      </c>
      <c r="E21" s="2"/>
      <c r="F21" s="7">
        <v>277</v>
      </c>
      <c r="G21" s="5">
        <f t="shared" si="0"/>
        <v>609775</v>
      </c>
      <c r="H21" s="5">
        <f t="shared" si="17"/>
        <v>629897.57499999995</v>
      </c>
      <c r="I21" s="5">
        <f t="shared" si="11"/>
        <v>663282.14647499996</v>
      </c>
      <c r="J21" s="3"/>
      <c r="K21" s="7">
        <v>277</v>
      </c>
      <c r="L21" s="5">
        <f t="shared" si="1"/>
        <v>633775</v>
      </c>
      <c r="M21" s="5">
        <f t="shared" si="12"/>
        <v>654689.57499999995</v>
      </c>
      <c r="N21" s="5">
        <f t="shared" si="13"/>
        <v>689388.12247499987</v>
      </c>
      <c r="O21" s="3"/>
      <c r="P21" s="7">
        <v>277</v>
      </c>
      <c r="Q21" s="5">
        <f t="shared" si="2"/>
        <v>657775</v>
      </c>
      <c r="R21" s="5">
        <f t="shared" si="3"/>
        <v>679481.57499999995</v>
      </c>
      <c r="S21" s="5">
        <f t="shared" si="4"/>
        <v>715494.09847499989</v>
      </c>
      <c r="T21" s="3"/>
      <c r="U21" s="7">
        <v>277</v>
      </c>
      <c r="V21" s="5">
        <f t="shared" si="5"/>
        <v>693275</v>
      </c>
      <c r="W21" s="5">
        <f t="shared" si="6"/>
        <v>716153.07499999995</v>
      </c>
      <c r="X21" s="5">
        <f t="shared" si="7"/>
        <v>754109.18797499989</v>
      </c>
      <c r="Z21" s="7">
        <v>277</v>
      </c>
      <c r="AA21" s="5">
        <f t="shared" si="8"/>
        <v>712275</v>
      </c>
      <c r="AB21" s="5">
        <f t="shared" si="9"/>
        <v>735780.07499999995</v>
      </c>
      <c r="AC21" s="5">
        <f t="shared" si="14"/>
        <v>774776.41897499992</v>
      </c>
      <c r="AE21" s="7">
        <v>277</v>
      </c>
      <c r="AF21" s="5">
        <f t="shared" si="15"/>
        <v>725275</v>
      </c>
      <c r="AG21" s="5">
        <f t="shared" si="10"/>
        <v>749209.07499999995</v>
      </c>
      <c r="AH21" s="5">
        <f t="shared" si="18"/>
        <v>788917.15597499989</v>
      </c>
    </row>
    <row r="22" spans="1:34">
      <c r="A22" s="1" t="s">
        <v>19</v>
      </c>
      <c r="B22" s="2">
        <v>604576</v>
      </c>
      <c r="C22" s="2">
        <v>624290</v>
      </c>
      <c r="D22" s="2">
        <v>657147</v>
      </c>
      <c r="E22" s="2"/>
      <c r="F22" s="7">
        <v>278</v>
      </c>
      <c r="G22" s="5">
        <f t="shared" si="0"/>
        <v>621576</v>
      </c>
      <c r="H22" s="5">
        <f t="shared" si="17"/>
        <v>642088.00799999991</v>
      </c>
      <c r="I22" s="5">
        <f t="shared" si="11"/>
        <v>676118.67242399987</v>
      </c>
      <c r="J22" s="3"/>
      <c r="K22" s="7">
        <v>278</v>
      </c>
      <c r="L22" s="5">
        <f t="shared" si="1"/>
        <v>645576</v>
      </c>
      <c r="M22" s="5">
        <f t="shared" si="12"/>
        <v>666880.00799999991</v>
      </c>
      <c r="N22" s="5">
        <f t="shared" si="13"/>
        <v>702224.6484239999</v>
      </c>
      <c r="O22" s="3"/>
      <c r="P22" s="7">
        <v>278</v>
      </c>
      <c r="Q22" s="5">
        <f t="shared" si="2"/>
        <v>669576</v>
      </c>
      <c r="R22" s="5">
        <f t="shared" si="3"/>
        <v>691672.00799999991</v>
      </c>
      <c r="S22" s="5">
        <f t="shared" si="4"/>
        <v>728330.62442399992</v>
      </c>
      <c r="T22" s="3"/>
      <c r="U22" s="7">
        <v>278</v>
      </c>
      <c r="V22" s="5">
        <f t="shared" si="5"/>
        <v>705076</v>
      </c>
      <c r="W22" s="5">
        <f t="shared" si="6"/>
        <v>728343.50799999991</v>
      </c>
      <c r="X22" s="5">
        <f t="shared" si="7"/>
        <v>766945.71392399981</v>
      </c>
      <c r="Z22" s="7">
        <v>278</v>
      </c>
      <c r="AA22" s="5">
        <f t="shared" si="8"/>
        <v>724076</v>
      </c>
      <c r="AB22" s="5">
        <f t="shared" si="9"/>
        <v>747970.50799999991</v>
      </c>
      <c r="AC22" s="5">
        <f t="shared" si="14"/>
        <v>787612.94492399984</v>
      </c>
      <c r="AE22" s="7">
        <v>278</v>
      </c>
      <c r="AF22" s="5">
        <f t="shared" si="15"/>
        <v>737076</v>
      </c>
      <c r="AG22" s="5">
        <f t="shared" si="10"/>
        <v>761399.50799999991</v>
      </c>
      <c r="AH22" s="5">
        <f t="shared" si="18"/>
        <v>801753.68192399992</v>
      </c>
    </row>
    <row r="23" spans="1:34">
      <c r="A23" s="1" t="s">
        <v>20</v>
      </c>
      <c r="B23" s="2">
        <v>616377</v>
      </c>
      <c r="C23" s="2">
        <v>636476</v>
      </c>
      <c r="D23" s="2">
        <v>669975</v>
      </c>
      <c r="E23" s="2"/>
      <c r="F23" s="7">
        <v>279</v>
      </c>
      <c r="G23" s="5">
        <f t="shared" si="0"/>
        <v>633377</v>
      </c>
      <c r="H23" s="5">
        <f t="shared" si="17"/>
        <v>654278.44099999999</v>
      </c>
      <c r="I23" s="5">
        <f t="shared" si="11"/>
        <v>688955.1983729999</v>
      </c>
      <c r="J23" s="3"/>
      <c r="K23" s="7">
        <v>279</v>
      </c>
      <c r="L23" s="5">
        <f t="shared" si="1"/>
        <v>657377</v>
      </c>
      <c r="M23" s="5">
        <f t="shared" si="12"/>
        <v>679070.44099999999</v>
      </c>
      <c r="N23" s="5">
        <f t="shared" si="13"/>
        <v>715061.17437299993</v>
      </c>
      <c r="O23" s="3"/>
      <c r="P23" s="7">
        <v>279</v>
      </c>
      <c r="Q23" s="5">
        <f t="shared" si="2"/>
        <v>681377</v>
      </c>
      <c r="R23" s="5">
        <f t="shared" si="3"/>
        <v>703862.44099999999</v>
      </c>
      <c r="S23" s="5">
        <f t="shared" si="4"/>
        <v>741167.15037299995</v>
      </c>
      <c r="T23" s="3"/>
      <c r="U23" s="7">
        <v>279</v>
      </c>
      <c r="V23" s="5">
        <f t="shared" si="5"/>
        <v>716877</v>
      </c>
      <c r="W23" s="5">
        <f t="shared" si="6"/>
        <v>740533.94099999999</v>
      </c>
      <c r="X23" s="5">
        <f t="shared" si="7"/>
        <v>779782.23987299995</v>
      </c>
      <c r="Z23" s="7">
        <v>279</v>
      </c>
      <c r="AA23" s="5">
        <f t="shared" si="8"/>
        <v>735877</v>
      </c>
      <c r="AB23" s="5">
        <f t="shared" si="9"/>
        <v>760160.94099999999</v>
      </c>
      <c r="AC23" s="5">
        <f t="shared" si="14"/>
        <v>800449.47087299998</v>
      </c>
      <c r="AE23" s="7">
        <v>279</v>
      </c>
      <c r="AF23" s="5">
        <f t="shared" si="15"/>
        <v>748877</v>
      </c>
      <c r="AG23" s="5">
        <f>AF23*1.033</f>
        <v>773589.94099999999</v>
      </c>
      <c r="AH23" s="5">
        <f t="shared" si="18"/>
        <v>814590.20787299995</v>
      </c>
    </row>
    <row r="24" spans="1:34">
      <c r="A24" s="1" t="s">
        <v>21</v>
      </c>
      <c r="B24" s="2">
        <v>628177</v>
      </c>
      <c r="C24" s="2">
        <v>648662</v>
      </c>
      <c r="D24" s="2">
        <v>682802</v>
      </c>
      <c r="E24" s="2"/>
      <c r="F24" s="7">
        <v>280</v>
      </c>
      <c r="G24" s="5">
        <f t="shared" si="0"/>
        <v>645177</v>
      </c>
      <c r="H24" s="5">
        <f t="shared" si="17"/>
        <v>666467.8409999999</v>
      </c>
      <c r="I24" s="5">
        <f t="shared" si="11"/>
        <v>701790.63657299988</v>
      </c>
      <c r="J24" s="3"/>
      <c r="K24" s="7">
        <v>280</v>
      </c>
      <c r="L24" s="5">
        <f t="shared" si="1"/>
        <v>669177</v>
      </c>
      <c r="M24" s="5">
        <f t="shared" si="12"/>
        <v>691259.8409999999</v>
      </c>
      <c r="N24" s="5">
        <f t="shared" si="13"/>
        <v>727896.6125729999</v>
      </c>
      <c r="O24" s="3"/>
      <c r="P24" s="7">
        <v>280</v>
      </c>
      <c r="Q24" s="5">
        <f t="shared" si="2"/>
        <v>693177</v>
      </c>
      <c r="R24" s="5">
        <f t="shared" si="3"/>
        <v>716051.8409999999</v>
      </c>
      <c r="S24" s="5">
        <f t="shared" si="4"/>
        <v>754002.58857299981</v>
      </c>
      <c r="T24" s="3"/>
      <c r="U24" s="7">
        <v>280</v>
      </c>
      <c r="V24" s="5">
        <f t="shared" si="5"/>
        <v>728677</v>
      </c>
      <c r="W24" s="5">
        <f t="shared" si="6"/>
        <v>752723.3409999999</v>
      </c>
      <c r="X24" s="5">
        <f t="shared" si="7"/>
        <v>792617.67807299981</v>
      </c>
      <c r="Z24" s="7">
        <v>280</v>
      </c>
      <c r="AA24" s="5">
        <f t="shared" si="8"/>
        <v>747677</v>
      </c>
      <c r="AB24" s="5">
        <f t="shared" si="9"/>
        <v>772350.3409999999</v>
      </c>
      <c r="AC24" s="5">
        <f t="shared" si="14"/>
        <v>813284.90907299984</v>
      </c>
      <c r="AE24" s="7">
        <v>280</v>
      </c>
      <c r="AF24" s="5">
        <f t="shared" si="15"/>
        <v>760677</v>
      </c>
      <c r="AG24" s="5">
        <f t="shared" si="10"/>
        <v>785779.3409999999</v>
      </c>
      <c r="AH24" s="5">
        <f t="shared" si="18"/>
        <v>827425.64607299981</v>
      </c>
    </row>
    <row r="25" spans="1:34">
      <c r="A25" s="1" t="s">
        <v>22</v>
      </c>
      <c r="B25" s="2">
        <v>639978</v>
      </c>
      <c r="C25" s="2">
        <v>660847</v>
      </c>
      <c r="D25" s="2">
        <v>695629</v>
      </c>
      <c r="E25" s="2"/>
      <c r="F25" s="7">
        <v>281</v>
      </c>
      <c r="G25" s="5">
        <f t="shared" si="0"/>
        <v>656978</v>
      </c>
      <c r="H25" s="5">
        <f t="shared" si="17"/>
        <v>678658.27399999998</v>
      </c>
      <c r="I25" s="5">
        <f t="shared" si="11"/>
        <v>714627.16252199991</v>
      </c>
      <c r="J25" s="3"/>
      <c r="K25" s="7">
        <v>281</v>
      </c>
      <c r="L25" s="5">
        <f t="shared" si="1"/>
        <v>680978</v>
      </c>
      <c r="M25" s="5">
        <f t="shared" si="12"/>
        <v>703450.27399999998</v>
      </c>
      <c r="N25" s="5">
        <f t="shared" si="13"/>
        <v>740733.13852199994</v>
      </c>
      <c r="O25" s="3"/>
      <c r="P25" s="7">
        <v>281</v>
      </c>
      <c r="Q25" s="5">
        <f t="shared" si="2"/>
        <v>704978</v>
      </c>
      <c r="R25" s="5">
        <f t="shared" si="3"/>
        <v>728242.27399999998</v>
      </c>
      <c r="S25" s="5">
        <f t="shared" si="4"/>
        <v>766839.11452199996</v>
      </c>
      <c r="T25" s="3"/>
      <c r="U25" s="7">
        <v>281</v>
      </c>
      <c r="V25" s="5">
        <f t="shared" si="5"/>
        <v>740478</v>
      </c>
      <c r="W25" s="5">
        <f t="shared" si="6"/>
        <v>764913.77399999998</v>
      </c>
      <c r="X25" s="5">
        <f t="shared" si="7"/>
        <v>805454.20402199996</v>
      </c>
      <c r="Z25" s="7">
        <v>281</v>
      </c>
      <c r="AA25" s="5">
        <f t="shared" si="8"/>
        <v>759478</v>
      </c>
      <c r="AB25" s="5">
        <f t="shared" si="9"/>
        <v>784540.77399999998</v>
      </c>
      <c r="AC25" s="5">
        <f t="shared" si="14"/>
        <v>826121.43502199987</v>
      </c>
      <c r="AE25" s="7">
        <v>281</v>
      </c>
      <c r="AF25" s="5">
        <f t="shared" si="15"/>
        <v>772478</v>
      </c>
      <c r="AG25" s="5">
        <f t="shared" si="10"/>
        <v>797969.77399999998</v>
      </c>
      <c r="AH25" s="5">
        <f t="shared" si="18"/>
        <v>840262.17202199996</v>
      </c>
    </row>
    <row r="26" spans="1:34">
      <c r="A26" s="1" t="s">
        <v>23</v>
      </c>
      <c r="B26" s="2">
        <v>651779</v>
      </c>
      <c r="C26" s="2">
        <v>673033</v>
      </c>
      <c r="D26" s="2">
        <v>708456</v>
      </c>
      <c r="E26" s="2"/>
      <c r="F26" s="7">
        <v>282</v>
      </c>
      <c r="G26" s="5">
        <f t="shared" si="0"/>
        <v>668779</v>
      </c>
      <c r="H26" s="5">
        <f t="shared" si="17"/>
        <v>690848.70699999994</v>
      </c>
      <c r="I26" s="5">
        <f t="shared" si="11"/>
        <v>727463.68847099994</v>
      </c>
      <c r="J26" s="3"/>
      <c r="K26" s="7">
        <v>282</v>
      </c>
      <c r="L26" s="5">
        <f t="shared" si="1"/>
        <v>692779</v>
      </c>
      <c r="M26" s="5">
        <f t="shared" si="12"/>
        <v>715640.70699999994</v>
      </c>
      <c r="N26" s="5">
        <f t="shared" si="13"/>
        <v>753569.66447099985</v>
      </c>
      <c r="O26" s="3"/>
      <c r="P26" s="7">
        <v>282</v>
      </c>
      <c r="Q26" s="5">
        <f t="shared" si="2"/>
        <v>716779</v>
      </c>
      <c r="R26" s="5">
        <f t="shared" si="3"/>
        <v>740432.70699999994</v>
      </c>
      <c r="S26" s="5">
        <f t="shared" si="4"/>
        <v>779675.64047099988</v>
      </c>
      <c r="T26" s="3"/>
      <c r="U26" s="7">
        <v>282</v>
      </c>
      <c r="V26" s="5">
        <f t="shared" si="5"/>
        <v>752279</v>
      </c>
      <c r="W26" s="5">
        <f t="shared" si="6"/>
        <v>777104.20699999994</v>
      </c>
      <c r="X26" s="5">
        <f t="shared" si="7"/>
        <v>818290.72997099988</v>
      </c>
      <c r="Z26" s="7">
        <v>282</v>
      </c>
      <c r="AA26" s="5">
        <f>V26+19000</f>
        <v>771279</v>
      </c>
      <c r="AB26" s="5">
        <f t="shared" si="9"/>
        <v>796731.20699999994</v>
      </c>
      <c r="AC26" s="5">
        <f t="shared" si="14"/>
        <v>838957.96097099991</v>
      </c>
      <c r="AE26" s="7">
        <v>282</v>
      </c>
      <c r="AF26" s="5">
        <f>AA26+13000</f>
        <v>784279</v>
      </c>
      <c r="AG26" s="5">
        <f t="shared" si="10"/>
        <v>810160.20699999994</v>
      </c>
      <c r="AH26" s="5">
        <f t="shared" si="18"/>
        <v>853098.69797099987</v>
      </c>
    </row>
    <row r="27" spans="1:34">
      <c r="A27" s="1" t="s">
        <v>24</v>
      </c>
      <c r="B27" s="2">
        <v>663580</v>
      </c>
      <c r="C27" s="2">
        <v>685219</v>
      </c>
      <c r="D27" s="2">
        <v>721283</v>
      </c>
      <c r="E27" s="2"/>
      <c r="F27" s="7">
        <v>283</v>
      </c>
      <c r="G27" s="5">
        <f t="shared" si="0"/>
        <v>680580</v>
      </c>
      <c r="H27" s="5">
        <f t="shared" si="17"/>
        <v>703039.1399999999</v>
      </c>
      <c r="I27" s="5">
        <f t="shared" si="11"/>
        <v>740300.21441999986</v>
      </c>
      <c r="J27" s="3"/>
      <c r="K27" s="7">
        <v>283</v>
      </c>
      <c r="L27" s="5">
        <f t="shared" si="1"/>
        <v>704580</v>
      </c>
      <c r="M27" s="5">
        <f t="shared" si="12"/>
        <v>727831.1399999999</v>
      </c>
      <c r="N27" s="5">
        <f t="shared" si="13"/>
        <v>766406.19041999988</v>
      </c>
      <c r="O27" s="3"/>
      <c r="P27" s="7">
        <v>283</v>
      </c>
      <c r="Q27" s="5">
        <f t="shared" si="2"/>
        <v>728580</v>
      </c>
      <c r="R27" s="5">
        <f t="shared" si="3"/>
        <v>752623.1399999999</v>
      </c>
      <c r="S27" s="5">
        <f t="shared" si="4"/>
        <v>792512.16641999979</v>
      </c>
      <c r="T27" s="3"/>
      <c r="U27" s="7">
        <v>283</v>
      </c>
      <c r="V27" s="5">
        <f t="shared" si="5"/>
        <v>764080</v>
      </c>
      <c r="W27" s="5">
        <f t="shared" si="6"/>
        <v>789294.6399999999</v>
      </c>
      <c r="X27" s="5">
        <f t="shared" si="7"/>
        <v>831127.25591999979</v>
      </c>
      <c r="Z27" s="7">
        <v>283</v>
      </c>
      <c r="AA27" s="5">
        <f t="shared" si="8"/>
        <v>783080</v>
      </c>
      <c r="AB27" s="5">
        <f t="shared" si="9"/>
        <v>808921.6399999999</v>
      </c>
      <c r="AC27" s="5">
        <f t="shared" si="14"/>
        <v>851794.48691999982</v>
      </c>
      <c r="AE27" s="7">
        <v>283</v>
      </c>
      <c r="AF27" s="5">
        <f t="shared" si="15"/>
        <v>796080</v>
      </c>
      <c r="AG27" s="5">
        <f t="shared" si="10"/>
        <v>822350.6399999999</v>
      </c>
      <c r="AH27" s="5">
        <f t="shared" si="18"/>
        <v>865935.22391999979</v>
      </c>
    </row>
    <row r="28" spans="1:34">
      <c r="A28" s="1" t="s">
        <v>25</v>
      </c>
      <c r="B28" s="2">
        <v>675381</v>
      </c>
      <c r="C28" s="2">
        <v>697404</v>
      </c>
      <c r="D28" s="2">
        <v>734110</v>
      </c>
      <c r="E28" s="2"/>
      <c r="F28" s="7">
        <v>284</v>
      </c>
      <c r="G28" s="5">
        <f t="shared" si="0"/>
        <v>692381</v>
      </c>
      <c r="H28" s="5">
        <f t="shared" si="17"/>
        <v>715229.57299999997</v>
      </c>
      <c r="I28" s="5">
        <f t="shared" si="11"/>
        <v>753136.74036899989</v>
      </c>
      <c r="J28" s="3"/>
      <c r="K28" s="7">
        <v>284</v>
      </c>
      <c r="L28" s="5">
        <f t="shared" si="1"/>
        <v>716381</v>
      </c>
      <c r="M28" s="5">
        <f t="shared" si="12"/>
        <v>740021.57299999997</v>
      </c>
      <c r="N28" s="5">
        <f t="shared" si="13"/>
        <v>779242.71636899991</v>
      </c>
      <c r="O28" s="3"/>
      <c r="P28" s="7">
        <v>284</v>
      </c>
      <c r="Q28" s="5">
        <f t="shared" si="2"/>
        <v>740381</v>
      </c>
      <c r="R28" s="5">
        <f t="shared" si="3"/>
        <v>764813.57299999997</v>
      </c>
      <c r="S28" s="5">
        <f t="shared" si="4"/>
        <v>805348.69236899994</v>
      </c>
      <c r="T28" s="3"/>
      <c r="U28" s="7">
        <v>284</v>
      </c>
      <c r="V28" s="5">
        <f t="shared" si="5"/>
        <v>775881</v>
      </c>
      <c r="W28" s="5">
        <f t="shared" si="6"/>
        <v>801485.07299999997</v>
      </c>
      <c r="X28" s="5">
        <f t="shared" si="7"/>
        <v>843963.78186899994</v>
      </c>
      <c r="Z28" s="7">
        <v>284</v>
      </c>
      <c r="AA28" s="5">
        <f t="shared" si="8"/>
        <v>794881</v>
      </c>
      <c r="AB28" s="5">
        <f t="shared" si="9"/>
        <v>821112.07299999997</v>
      </c>
      <c r="AC28" s="5">
        <f t="shared" si="14"/>
        <v>864631.01286899997</v>
      </c>
      <c r="AE28" s="7">
        <v>284</v>
      </c>
      <c r="AF28" s="5">
        <f t="shared" si="15"/>
        <v>807881</v>
      </c>
      <c r="AG28" s="5">
        <f t="shared" si="10"/>
        <v>834541.07299999997</v>
      </c>
      <c r="AH28" s="5">
        <f t="shared" si="18"/>
        <v>878771.74986899993</v>
      </c>
    </row>
    <row r="29" spans="1:34">
      <c r="A29" s="1" t="s">
        <v>26</v>
      </c>
      <c r="B29" s="2">
        <v>687182</v>
      </c>
      <c r="C29" s="2">
        <v>709590</v>
      </c>
      <c r="D29" s="2">
        <v>746937</v>
      </c>
      <c r="E29" s="2"/>
      <c r="F29" s="7">
        <v>285</v>
      </c>
      <c r="G29" s="5">
        <f t="shared" si="0"/>
        <v>704182</v>
      </c>
      <c r="H29" s="5">
        <f t="shared" si="17"/>
        <v>727420.00599999994</v>
      </c>
      <c r="I29" s="5">
        <f t="shared" si="11"/>
        <v>765973.26631799992</v>
      </c>
      <c r="J29" s="3"/>
      <c r="K29" s="7">
        <v>285</v>
      </c>
      <c r="L29" s="5">
        <f t="shared" si="1"/>
        <v>728182</v>
      </c>
      <c r="M29" s="5">
        <f t="shared" si="12"/>
        <v>752212.00599999994</v>
      </c>
      <c r="N29" s="5">
        <f t="shared" si="13"/>
        <v>792079.24231799983</v>
      </c>
      <c r="O29" s="3"/>
      <c r="P29" s="7">
        <v>285</v>
      </c>
      <c r="Q29" s="5">
        <f t="shared" si="2"/>
        <v>752182</v>
      </c>
      <c r="R29" s="5">
        <f t="shared" si="3"/>
        <v>777004.00599999994</v>
      </c>
      <c r="S29" s="5">
        <f t="shared" si="4"/>
        <v>818185.21831799985</v>
      </c>
      <c r="T29" s="3"/>
      <c r="U29" s="7">
        <v>285</v>
      </c>
      <c r="V29" s="5">
        <f t="shared" si="5"/>
        <v>787682</v>
      </c>
      <c r="W29" s="5">
        <f t="shared" si="6"/>
        <v>813675.50599999994</v>
      </c>
      <c r="X29" s="5">
        <f t="shared" si="7"/>
        <v>856800.30781799986</v>
      </c>
      <c r="Z29" s="7">
        <v>285</v>
      </c>
      <c r="AA29" s="5">
        <f t="shared" si="8"/>
        <v>806682</v>
      </c>
      <c r="AB29" s="5">
        <f t="shared" si="9"/>
        <v>833302.50599999994</v>
      </c>
      <c r="AC29" s="5">
        <f t="shared" si="14"/>
        <v>877467.53881799988</v>
      </c>
      <c r="AE29" s="7">
        <v>285</v>
      </c>
      <c r="AF29" s="5">
        <f t="shared" si="15"/>
        <v>819682</v>
      </c>
      <c r="AG29" s="5">
        <f t="shared" si="10"/>
        <v>846731.50599999994</v>
      </c>
      <c r="AH29" s="5">
        <f t="shared" si="18"/>
        <v>891608.27581799985</v>
      </c>
    </row>
    <row r="30" spans="1:34">
      <c r="A30" s="1" t="s">
        <v>27</v>
      </c>
      <c r="B30" s="2">
        <v>698983</v>
      </c>
      <c r="C30" s="2">
        <v>721776</v>
      </c>
      <c r="D30" s="2">
        <v>759764</v>
      </c>
      <c r="E30" s="2"/>
      <c r="F30" s="7">
        <v>286</v>
      </c>
      <c r="G30" s="5">
        <f t="shared" si="0"/>
        <v>715983</v>
      </c>
      <c r="H30" s="5">
        <f t="shared" si="17"/>
        <v>739610.4389999999</v>
      </c>
      <c r="I30" s="5">
        <f t="shared" si="11"/>
        <v>778809.79226699984</v>
      </c>
      <c r="J30" s="3"/>
      <c r="K30" s="7">
        <v>286</v>
      </c>
      <c r="L30" s="5">
        <f t="shared" si="1"/>
        <v>739983</v>
      </c>
      <c r="M30" s="5">
        <f t="shared" si="12"/>
        <v>764402.4389999999</v>
      </c>
      <c r="N30" s="5">
        <f t="shared" si="13"/>
        <v>804915.76826699986</v>
      </c>
      <c r="O30" s="3"/>
      <c r="P30" s="7">
        <v>286</v>
      </c>
      <c r="Q30" s="5">
        <f t="shared" si="2"/>
        <v>763983</v>
      </c>
      <c r="R30" s="5">
        <f t="shared" si="3"/>
        <v>789194.4389999999</v>
      </c>
      <c r="S30" s="5">
        <f t="shared" si="4"/>
        <v>831021.74426699989</v>
      </c>
      <c r="T30" s="3"/>
      <c r="U30" s="7">
        <v>286</v>
      </c>
      <c r="V30" s="5">
        <f t="shared" si="5"/>
        <v>799483</v>
      </c>
      <c r="W30" s="5">
        <f t="shared" si="6"/>
        <v>825865.9389999999</v>
      </c>
      <c r="X30" s="5">
        <f t="shared" si="7"/>
        <v>869636.83376699989</v>
      </c>
      <c r="Z30" s="7">
        <v>286</v>
      </c>
      <c r="AA30" s="5">
        <f t="shared" si="8"/>
        <v>818483</v>
      </c>
      <c r="AB30" s="5">
        <f t="shared" si="9"/>
        <v>845492.9389999999</v>
      </c>
      <c r="AC30" s="5">
        <f t="shared" si="14"/>
        <v>890304.0647669998</v>
      </c>
      <c r="AE30" s="7">
        <v>286</v>
      </c>
      <c r="AF30" s="5">
        <f t="shared" si="15"/>
        <v>831483</v>
      </c>
      <c r="AG30" s="5">
        <f t="shared" si="10"/>
        <v>858921.9389999999</v>
      </c>
      <c r="AH30" s="5">
        <f t="shared" si="18"/>
        <v>904444.80176699988</v>
      </c>
    </row>
    <row r="31" spans="1:34">
      <c r="A31" s="1" t="s">
        <v>28</v>
      </c>
      <c r="B31" s="2">
        <v>710784</v>
      </c>
      <c r="C31" s="2">
        <v>733961</v>
      </c>
      <c r="D31" s="2">
        <v>772591</v>
      </c>
      <c r="E31" s="2"/>
      <c r="F31" s="7">
        <v>287</v>
      </c>
      <c r="G31" s="5">
        <f t="shared" si="0"/>
        <v>727784</v>
      </c>
      <c r="H31" s="5">
        <f t="shared" si="17"/>
        <v>751800.87199999997</v>
      </c>
      <c r="I31" s="5">
        <f t="shared" si="11"/>
        <v>791646.31821599987</v>
      </c>
      <c r="J31" s="3"/>
      <c r="K31" s="7">
        <v>287</v>
      </c>
      <c r="L31" s="5">
        <f t="shared" si="1"/>
        <v>751784</v>
      </c>
      <c r="M31" s="5">
        <f t="shared" si="12"/>
        <v>776592.87199999997</v>
      </c>
      <c r="N31" s="5">
        <f t="shared" si="13"/>
        <v>817752.29421599989</v>
      </c>
      <c r="O31" s="3"/>
      <c r="P31" s="7">
        <v>287</v>
      </c>
      <c r="Q31" s="5">
        <f t="shared" si="2"/>
        <v>775784</v>
      </c>
      <c r="R31" s="5">
        <f t="shared" si="3"/>
        <v>801384.87199999997</v>
      </c>
      <c r="S31" s="5">
        <f t="shared" si="4"/>
        <v>843858.27021599992</v>
      </c>
      <c r="T31" s="3"/>
      <c r="U31" s="7">
        <v>287</v>
      </c>
      <c r="V31" s="5">
        <f t="shared" si="5"/>
        <v>811284</v>
      </c>
      <c r="W31" s="5">
        <f t="shared" si="6"/>
        <v>838056.37199999997</v>
      </c>
      <c r="X31" s="5">
        <f t="shared" si="7"/>
        <v>882473.35971599992</v>
      </c>
      <c r="Z31" s="7">
        <v>287</v>
      </c>
      <c r="AA31" s="5">
        <f t="shared" si="8"/>
        <v>830284</v>
      </c>
      <c r="AB31" s="5">
        <f t="shared" si="9"/>
        <v>857683.37199999997</v>
      </c>
      <c r="AC31" s="5">
        <f t="shared" si="14"/>
        <v>903140.59071599995</v>
      </c>
      <c r="AE31" s="7">
        <v>287</v>
      </c>
      <c r="AF31" s="5">
        <f t="shared" si="15"/>
        <v>843284</v>
      </c>
      <c r="AG31" s="5">
        <f t="shared" si="10"/>
        <v>871112.37199999997</v>
      </c>
      <c r="AH31" s="5">
        <f t="shared" si="18"/>
        <v>917281.32771599991</v>
      </c>
    </row>
    <row r="32" spans="1:34">
      <c r="A32" s="1" t="s">
        <v>29</v>
      </c>
      <c r="B32" s="2">
        <v>722584</v>
      </c>
      <c r="C32" s="2">
        <v>746147</v>
      </c>
      <c r="D32" s="2">
        <v>785418</v>
      </c>
      <c r="E32" s="2"/>
      <c r="F32" s="7">
        <v>288</v>
      </c>
      <c r="G32" s="5">
        <f t="shared" si="0"/>
        <v>739584</v>
      </c>
      <c r="H32" s="5">
        <f t="shared" si="17"/>
        <v>763990.272</v>
      </c>
      <c r="I32" s="5">
        <f t="shared" si="11"/>
        <v>804481.75641599996</v>
      </c>
      <c r="J32" s="3"/>
      <c r="K32" s="7">
        <v>288</v>
      </c>
      <c r="L32" s="5">
        <f t="shared" si="1"/>
        <v>763584</v>
      </c>
      <c r="M32" s="5">
        <f t="shared" si="12"/>
        <v>788782.27199999988</v>
      </c>
      <c r="N32" s="5">
        <f t="shared" si="13"/>
        <v>830587.73241599987</v>
      </c>
      <c r="O32" s="3"/>
      <c r="P32" s="7">
        <v>288</v>
      </c>
      <c r="Q32" s="5">
        <f t="shared" si="2"/>
        <v>787584</v>
      </c>
      <c r="R32" s="5">
        <f t="shared" si="3"/>
        <v>813574.27199999988</v>
      </c>
      <c r="S32" s="5">
        <f t="shared" si="4"/>
        <v>856693.70841599978</v>
      </c>
      <c r="T32" s="3"/>
      <c r="U32" s="7">
        <v>288</v>
      </c>
      <c r="V32" s="5">
        <f t="shared" si="5"/>
        <v>823084</v>
      </c>
      <c r="W32" s="5">
        <f t="shared" si="6"/>
        <v>850245.77199999988</v>
      </c>
      <c r="X32" s="5">
        <f t="shared" si="7"/>
        <v>895308.79791599978</v>
      </c>
      <c r="Z32" s="7">
        <v>288</v>
      </c>
      <c r="AA32" s="5">
        <f t="shared" si="8"/>
        <v>842084</v>
      </c>
      <c r="AB32" s="5">
        <f t="shared" si="9"/>
        <v>869872.77199999988</v>
      </c>
      <c r="AC32" s="5">
        <f t="shared" si="14"/>
        <v>915976.02891599981</v>
      </c>
      <c r="AE32" s="7">
        <v>288</v>
      </c>
      <c r="AF32" s="5">
        <f t="shared" si="15"/>
        <v>855084</v>
      </c>
      <c r="AG32" s="5">
        <f t="shared" si="10"/>
        <v>883301.77199999988</v>
      </c>
      <c r="AH32" s="5">
        <f t="shared" si="18"/>
        <v>930116.76591599977</v>
      </c>
    </row>
    <row r="33" spans="1:34">
      <c r="A33" s="1" t="s">
        <v>30</v>
      </c>
      <c r="B33" s="2">
        <v>734385</v>
      </c>
      <c r="C33" s="2">
        <v>758333</v>
      </c>
      <c r="D33" s="2">
        <v>798245</v>
      </c>
      <c r="E33" s="2"/>
      <c r="F33" s="7">
        <v>289</v>
      </c>
      <c r="G33" s="5">
        <f t="shared" si="0"/>
        <v>751385</v>
      </c>
      <c r="H33" s="5">
        <f t="shared" si="17"/>
        <v>776180.70499999996</v>
      </c>
      <c r="I33" s="5">
        <f t="shared" si="11"/>
        <v>817318.28236499988</v>
      </c>
      <c r="J33" s="3"/>
      <c r="K33" s="7">
        <v>289</v>
      </c>
      <c r="L33" s="5">
        <f t="shared" si="1"/>
        <v>775385</v>
      </c>
      <c r="M33" s="5">
        <f t="shared" si="12"/>
        <v>800972.70499999996</v>
      </c>
      <c r="N33" s="5">
        <f t="shared" si="13"/>
        <v>843424.2583649999</v>
      </c>
      <c r="O33" s="3"/>
      <c r="P33" s="7">
        <v>289</v>
      </c>
      <c r="Q33" s="5">
        <f t="shared" si="2"/>
        <v>799385</v>
      </c>
      <c r="R33" s="5">
        <f t="shared" si="3"/>
        <v>825764.70499999996</v>
      </c>
      <c r="S33" s="5">
        <f t="shared" si="4"/>
        <v>869530.23436499992</v>
      </c>
      <c r="T33" s="3"/>
      <c r="U33" s="7">
        <v>289</v>
      </c>
      <c r="V33" s="5">
        <f t="shared" si="5"/>
        <v>834885</v>
      </c>
      <c r="W33" s="5">
        <f t="shared" si="6"/>
        <v>862436.20499999996</v>
      </c>
      <c r="X33" s="5">
        <f t="shared" si="7"/>
        <v>908145.32386499993</v>
      </c>
      <c r="Z33" s="7">
        <v>289</v>
      </c>
      <c r="AA33" s="5">
        <f t="shared" si="8"/>
        <v>853885</v>
      </c>
      <c r="AB33" s="5">
        <f t="shared" si="9"/>
        <v>882063.20499999996</v>
      </c>
      <c r="AC33" s="5">
        <f t="shared" si="14"/>
        <v>928812.55486499995</v>
      </c>
      <c r="AE33" s="7">
        <v>289</v>
      </c>
      <c r="AF33" s="5">
        <f t="shared" si="15"/>
        <v>866885</v>
      </c>
      <c r="AG33" s="5">
        <f t="shared" si="10"/>
        <v>895492.20499999996</v>
      </c>
      <c r="AH33" s="5">
        <f t="shared" si="18"/>
        <v>942953.29186499992</v>
      </c>
    </row>
    <row r="34" spans="1:34">
      <c r="A34" s="1" t="s">
        <v>31</v>
      </c>
      <c r="B34" s="2">
        <v>746186</v>
      </c>
      <c r="C34" s="2">
        <v>770518</v>
      </c>
      <c r="D34" s="2">
        <v>811072</v>
      </c>
      <c r="E34" s="2"/>
      <c r="F34" s="7">
        <v>290</v>
      </c>
      <c r="G34" s="5">
        <f t="shared" si="0"/>
        <v>763186</v>
      </c>
      <c r="H34" s="5">
        <f t="shared" si="17"/>
        <v>788371.13799999992</v>
      </c>
      <c r="I34" s="5">
        <f t="shared" si="11"/>
        <v>830154.80831399991</v>
      </c>
      <c r="J34" s="3"/>
      <c r="K34" s="7">
        <v>290</v>
      </c>
      <c r="L34" s="5">
        <f t="shared" si="1"/>
        <v>787186</v>
      </c>
      <c r="M34" s="5">
        <f t="shared" si="12"/>
        <v>813163.13799999992</v>
      </c>
      <c r="N34" s="5">
        <f t="shared" si="13"/>
        <v>856260.78431399981</v>
      </c>
      <c r="O34" s="3"/>
      <c r="P34" s="7">
        <v>290</v>
      </c>
      <c r="Q34" s="5">
        <f t="shared" si="2"/>
        <v>811186</v>
      </c>
      <c r="R34" s="5">
        <f t="shared" si="3"/>
        <v>837955.13799999992</v>
      </c>
      <c r="S34" s="5">
        <f t="shared" si="4"/>
        <v>882366.76031399984</v>
      </c>
      <c r="T34" s="3"/>
      <c r="U34" s="7">
        <v>290</v>
      </c>
      <c r="V34" s="5">
        <f t="shared" si="5"/>
        <v>846686</v>
      </c>
      <c r="W34" s="5">
        <f t="shared" si="6"/>
        <v>874626.63799999992</v>
      </c>
      <c r="X34" s="5">
        <f t="shared" si="7"/>
        <v>920981.84981399984</v>
      </c>
      <c r="Z34" s="7">
        <v>290</v>
      </c>
      <c r="AA34" s="5">
        <f t="shared" si="8"/>
        <v>865686</v>
      </c>
      <c r="AB34" s="5">
        <f t="shared" si="9"/>
        <v>894253.63799999992</v>
      </c>
      <c r="AC34" s="5">
        <f t="shared" si="14"/>
        <v>941649.08081399987</v>
      </c>
      <c r="AE34" s="7">
        <v>290</v>
      </c>
      <c r="AF34" s="5">
        <f t="shared" si="15"/>
        <v>878686</v>
      </c>
      <c r="AG34" s="5">
        <f t="shared" si="10"/>
        <v>907682.63799999992</v>
      </c>
      <c r="AH34" s="5">
        <f t="shared" si="18"/>
        <v>955789.81781399983</v>
      </c>
    </row>
    <row r="35" spans="1:34">
      <c r="A35" s="1" t="s">
        <v>32</v>
      </c>
      <c r="B35" s="2">
        <v>757987</v>
      </c>
      <c r="C35" s="2">
        <v>782704</v>
      </c>
      <c r="D35" s="2">
        <v>823899</v>
      </c>
      <c r="E35" s="2"/>
      <c r="F35" s="7">
        <v>291</v>
      </c>
      <c r="G35" s="5">
        <f t="shared" si="0"/>
        <v>774987</v>
      </c>
      <c r="H35" s="5">
        <f t="shared" si="17"/>
        <v>800561.57099999988</v>
      </c>
      <c r="I35" s="5">
        <f t="shared" si="11"/>
        <v>842991.33426299982</v>
      </c>
      <c r="J35" s="3"/>
      <c r="K35" s="7">
        <v>291</v>
      </c>
      <c r="L35" s="5">
        <f t="shared" si="1"/>
        <v>798987</v>
      </c>
      <c r="M35" s="5">
        <f t="shared" si="12"/>
        <v>825353.57099999988</v>
      </c>
      <c r="N35" s="5">
        <f t="shared" si="13"/>
        <v>869097.31026299985</v>
      </c>
      <c r="O35" s="3"/>
      <c r="P35" s="7">
        <v>291</v>
      </c>
      <c r="Q35" s="5">
        <f t="shared" si="2"/>
        <v>822987</v>
      </c>
      <c r="R35" s="5">
        <f t="shared" si="3"/>
        <v>850145.57099999988</v>
      </c>
      <c r="S35" s="5">
        <f t="shared" si="4"/>
        <v>895203.28626299987</v>
      </c>
      <c r="T35" s="3"/>
      <c r="U35" s="7">
        <v>291</v>
      </c>
      <c r="V35" s="5">
        <f t="shared" si="5"/>
        <v>858487</v>
      </c>
      <c r="W35" s="5">
        <f t="shared" si="6"/>
        <v>886817.07099999988</v>
      </c>
      <c r="X35" s="5">
        <f t="shared" si="7"/>
        <v>933818.37576299987</v>
      </c>
      <c r="Z35" s="7">
        <v>291</v>
      </c>
      <c r="AA35" s="5">
        <f t="shared" si="8"/>
        <v>877487</v>
      </c>
      <c r="AB35" s="5">
        <f t="shared" si="9"/>
        <v>906444.07099999988</v>
      </c>
      <c r="AC35" s="5">
        <f t="shared" si="14"/>
        <v>954485.60676299979</v>
      </c>
      <c r="AE35" s="7">
        <v>291</v>
      </c>
      <c r="AF35" s="5">
        <f t="shared" si="15"/>
        <v>890487</v>
      </c>
      <c r="AG35" s="5">
        <f t="shared" si="10"/>
        <v>919873.07099999988</v>
      </c>
      <c r="AH35" s="5">
        <f t="shared" si="18"/>
        <v>968626.34376299987</v>
      </c>
    </row>
    <row r="36" spans="1:34">
      <c r="A36" s="1" t="s">
        <v>33</v>
      </c>
      <c r="B36" s="2">
        <v>769788</v>
      </c>
      <c r="C36" s="2">
        <v>794890</v>
      </c>
      <c r="D36" s="2">
        <v>836726</v>
      </c>
      <c r="E36" s="2"/>
      <c r="F36" s="7">
        <v>292</v>
      </c>
      <c r="G36" s="5">
        <f t="shared" ref="G36:G53" si="19">B36+17000</f>
        <v>786788</v>
      </c>
      <c r="H36" s="5">
        <f t="shared" si="17"/>
        <v>812752.00399999996</v>
      </c>
      <c r="I36" s="5">
        <f t="shared" si="11"/>
        <v>855827.86021199985</v>
      </c>
      <c r="J36" s="3"/>
      <c r="K36" s="7">
        <v>292</v>
      </c>
      <c r="L36" s="5">
        <f t="shared" ref="L36:L53" si="20">G36+24000</f>
        <v>810788</v>
      </c>
      <c r="M36" s="5">
        <f t="shared" si="12"/>
        <v>837544.00399999996</v>
      </c>
      <c r="N36" s="5">
        <f t="shared" si="13"/>
        <v>881933.83621199988</v>
      </c>
      <c r="O36" s="3"/>
      <c r="P36" s="7">
        <v>292</v>
      </c>
      <c r="Q36" s="5">
        <f t="shared" ref="Q36:Q53" si="21">L36+24000</f>
        <v>834788</v>
      </c>
      <c r="R36" s="5">
        <f t="shared" ref="R36:R53" si="22">Q36*1.033</f>
        <v>862336.00399999996</v>
      </c>
      <c r="S36" s="5">
        <f t="shared" ref="S36:S53" si="23">R36*1.053</f>
        <v>908039.8122119999</v>
      </c>
      <c r="T36" s="3"/>
      <c r="U36" s="7">
        <v>292</v>
      </c>
      <c r="V36" s="5">
        <f t="shared" ref="V36:V53" si="24">Q36+25000+10500</f>
        <v>870288</v>
      </c>
      <c r="W36" s="5">
        <f t="shared" ref="W36:W53" si="25">V36*1.033</f>
        <v>899007.50399999996</v>
      </c>
      <c r="X36" s="5">
        <f t="shared" ref="X36:X53" si="26">W36*1.053</f>
        <v>946654.9017119999</v>
      </c>
      <c r="Z36" s="7">
        <v>292</v>
      </c>
      <c r="AA36" s="5">
        <f t="shared" ref="AA36:AA53" si="27">V36+19000</f>
        <v>889288</v>
      </c>
      <c r="AB36" s="5">
        <f t="shared" ref="AB36:AB53" si="28">AA36*1.033</f>
        <v>918634.50399999996</v>
      </c>
      <c r="AC36" s="5">
        <f t="shared" si="14"/>
        <v>967322.13271199993</v>
      </c>
      <c r="AE36" s="7">
        <v>292</v>
      </c>
      <c r="AF36" s="5">
        <f t="shared" si="15"/>
        <v>902288</v>
      </c>
      <c r="AG36" s="5">
        <f t="shared" si="10"/>
        <v>932063.50399999996</v>
      </c>
      <c r="AH36" s="5">
        <f t="shared" si="18"/>
        <v>981462.8697119999</v>
      </c>
    </row>
    <row r="37" spans="1:34">
      <c r="A37" s="1" t="s">
        <v>34</v>
      </c>
      <c r="B37" s="2">
        <v>781589</v>
      </c>
      <c r="C37" s="2">
        <v>807076</v>
      </c>
      <c r="D37" s="2">
        <v>849553</v>
      </c>
      <c r="E37" s="2"/>
      <c r="F37" s="7">
        <v>293</v>
      </c>
      <c r="G37" s="5">
        <f t="shared" si="19"/>
        <v>798589</v>
      </c>
      <c r="H37" s="5">
        <f t="shared" si="17"/>
        <v>824942.43699999992</v>
      </c>
      <c r="I37" s="5">
        <f t="shared" si="11"/>
        <v>868664.38616099989</v>
      </c>
      <c r="J37" s="3"/>
      <c r="K37" s="7">
        <v>293</v>
      </c>
      <c r="L37" s="5">
        <f t="shared" si="20"/>
        <v>822589</v>
      </c>
      <c r="M37" s="5">
        <f t="shared" si="12"/>
        <v>849734.43699999992</v>
      </c>
      <c r="N37" s="5">
        <f t="shared" si="13"/>
        <v>894770.36216099991</v>
      </c>
      <c r="O37" s="3"/>
      <c r="P37" s="7">
        <v>293</v>
      </c>
      <c r="Q37" s="5">
        <f t="shared" si="21"/>
        <v>846589</v>
      </c>
      <c r="R37" s="5">
        <f t="shared" si="22"/>
        <v>874526.43699999992</v>
      </c>
      <c r="S37" s="5">
        <f t="shared" si="23"/>
        <v>920876.33816099982</v>
      </c>
      <c r="T37" s="3"/>
      <c r="U37" s="7">
        <v>293</v>
      </c>
      <c r="V37" s="5">
        <f t="shared" si="24"/>
        <v>882089</v>
      </c>
      <c r="W37" s="5">
        <f t="shared" si="25"/>
        <v>911197.93699999992</v>
      </c>
      <c r="X37" s="5">
        <f t="shared" si="26"/>
        <v>959491.42766099982</v>
      </c>
      <c r="Z37" s="7">
        <v>293</v>
      </c>
      <c r="AA37" s="5">
        <f t="shared" si="27"/>
        <v>901089</v>
      </c>
      <c r="AB37" s="5">
        <f t="shared" si="28"/>
        <v>930824.93699999992</v>
      </c>
      <c r="AC37" s="5">
        <f t="shared" si="14"/>
        <v>980158.65866099985</v>
      </c>
      <c r="AE37" s="7">
        <v>293</v>
      </c>
      <c r="AF37" s="5">
        <f t="shared" si="15"/>
        <v>914089</v>
      </c>
      <c r="AG37" s="5">
        <f t="shared" si="10"/>
        <v>944253.93699999992</v>
      </c>
      <c r="AH37" s="5">
        <f t="shared" si="18"/>
        <v>994299.39566099981</v>
      </c>
    </row>
    <row r="38" spans="1:34">
      <c r="A38" s="1" t="s">
        <v>35</v>
      </c>
      <c r="B38" s="2">
        <v>793390</v>
      </c>
      <c r="C38" s="2">
        <v>819261</v>
      </c>
      <c r="D38" s="2">
        <v>862380</v>
      </c>
      <c r="E38" s="2"/>
      <c r="F38" s="7">
        <v>294</v>
      </c>
      <c r="G38" s="5">
        <f t="shared" si="19"/>
        <v>810390</v>
      </c>
      <c r="H38" s="5">
        <f t="shared" si="17"/>
        <v>837132.86999999988</v>
      </c>
      <c r="I38" s="5">
        <f t="shared" si="11"/>
        <v>881500.9121099998</v>
      </c>
      <c r="J38" s="3"/>
      <c r="K38" s="7">
        <v>294</v>
      </c>
      <c r="L38" s="5">
        <f t="shared" si="20"/>
        <v>834390</v>
      </c>
      <c r="M38" s="5">
        <f t="shared" si="12"/>
        <v>861924.86999999988</v>
      </c>
      <c r="N38" s="5">
        <f t="shared" si="13"/>
        <v>907606.88810999983</v>
      </c>
      <c r="O38" s="3"/>
      <c r="P38" s="7">
        <v>294</v>
      </c>
      <c r="Q38" s="5">
        <f t="shared" si="21"/>
        <v>858390</v>
      </c>
      <c r="R38" s="5">
        <f t="shared" si="22"/>
        <v>886716.86999999988</v>
      </c>
      <c r="S38" s="5">
        <f t="shared" si="23"/>
        <v>933712.86410999985</v>
      </c>
      <c r="T38" s="3"/>
      <c r="U38" s="7">
        <v>294</v>
      </c>
      <c r="V38" s="5">
        <f t="shared" si="24"/>
        <v>893890</v>
      </c>
      <c r="W38" s="5">
        <f t="shared" si="25"/>
        <v>923388.36999999988</v>
      </c>
      <c r="X38" s="5">
        <f t="shared" si="26"/>
        <v>972327.95360999985</v>
      </c>
      <c r="Z38" s="7">
        <v>294</v>
      </c>
      <c r="AA38" s="5">
        <f t="shared" si="27"/>
        <v>912890</v>
      </c>
      <c r="AB38" s="5">
        <f t="shared" si="28"/>
        <v>943015.36999999988</v>
      </c>
      <c r="AC38" s="5">
        <f t="shared" si="14"/>
        <v>992995.18460999976</v>
      </c>
      <c r="AE38" s="7">
        <v>294</v>
      </c>
      <c r="AF38" s="5">
        <f t="shared" si="15"/>
        <v>925890</v>
      </c>
      <c r="AG38" s="5">
        <f t="shared" si="10"/>
        <v>956444.36999999988</v>
      </c>
      <c r="AH38" s="5">
        <f t="shared" si="18"/>
        <v>1007135.9216099998</v>
      </c>
    </row>
    <row r="39" spans="1:34">
      <c r="A39" s="1" t="s">
        <v>36</v>
      </c>
      <c r="B39" s="2">
        <v>805191</v>
      </c>
      <c r="C39" s="2">
        <v>831447</v>
      </c>
      <c r="D39" s="2">
        <v>875207</v>
      </c>
      <c r="E39" s="2"/>
      <c r="F39" s="7">
        <v>295</v>
      </c>
      <c r="G39" s="5">
        <f t="shared" si="19"/>
        <v>822191</v>
      </c>
      <c r="H39" s="5">
        <f t="shared" si="17"/>
        <v>849323.30299999996</v>
      </c>
      <c r="I39" s="5">
        <f t="shared" si="11"/>
        <v>894337.43805899995</v>
      </c>
      <c r="J39" s="3"/>
      <c r="K39" s="7">
        <v>295</v>
      </c>
      <c r="L39" s="5">
        <f t="shared" si="20"/>
        <v>846191</v>
      </c>
      <c r="M39" s="5">
        <f t="shared" si="12"/>
        <v>874115.30299999996</v>
      </c>
      <c r="N39" s="5">
        <f t="shared" si="13"/>
        <v>920443.41405899986</v>
      </c>
      <c r="O39" s="3"/>
      <c r="P39" s="7">
        <v>295</v>
      </c>
      <c r="Q39" s="5">
        <f t="shared" si="21"/>
        <v>870191</v>
      </c>
      <c r="R39" s="5">
        <f t="shared" si="22"/>
        <v>898907.30299999996</v>
      </c>
      <c r="S39" s="5">
        <f t="shared" si="23"/>
        <v>946549.39005899988</v>
      </c>
      <c r="T39" s="3"/>
      <c r="U39" s="7">
        <v>295</v>
      </c>
      <c r="V39" s="5">
        <f t="shared" si="24"/>
        <v>905691</v>
      </c>
      <c r="W39" s="5">
        <f t="shared" si="25"/>
        <v>935578.80299999996</v>
      </c>
      <c r="X39" s="5">
        <f t="shared" si="26"/>
        <v>985164.47955899988</v>
      </c>
      <c r="Z39" s="7">
        <v>295</v>
      </c>
      <c r="AA39" s="5">
        <f t="shared" si="27"/>
        <v>924691</v>
      </c>
      <c r="AB39" s="5">
        <f t="shared" si="28"/>
        <v>955205.80299999996</v>
      </c>
      <c r="AC39" s="5">
        <f t="shared" si="14"/>
        <v>1005831.7105589999</v>
      </c>
      <c r="AE39" s="7">
        <v>295</v>
      </c>
      <c r="AF39" s="5">
        <f t="shared" si="15"/>
        <v>937691</v>
      </c>
      <c r="AG39" s="5">
        <f t="shared" si="10"/>
        <v>968634.80299999996</v>
      </c>
      <c r="AH39" s="5">
        <f t="shared" si="18"/>
        <v>1019972.4475589999</v>
      </c>
    </row>
    <row r="40" spans="1:34">
      <c r="A40" s="1" t="s">
        <v>37</v>
      </c>
      <c r="B40" s="2">
        <v>816992</v>
      </c>
      <c r="C40" s="2">
        <v>843633</v>
      </c>
      <c r="D40" s="2">
        <v>888034</v>
      </c>
      <c r="E40" s="2"/>
      <c r="F40" s="7">
        <v>296</v>
      </c>
      <c r="G40" s="5">
        <f t="shared" si="19"/>
        <v>833992</v>
      </c>
      <c r="H40" s="5">
        <f t="shared" si="17"/>
        <v>861513.73599999992</v>
      </c>
      <c r="I40" s="5">
        <f t="shared" si="11"/>
        <v>907173.96400799986</v>
      </c>
      <c r="J40" s="3"/>
      <c r="K40" s="7">
        <v>296</v>
      </c>
      <c r="L40" s="5">
        <f t="shared" si="20"/>
        <v>857992</v>
      </c>
      <c r="M40" s="5">
        <f t="shared" si="12"/>
        <v>886305.73599999992</v>
      </c>
      <c r="N40" s="5">
        <f t="shared" si="13"/>
        <v>933279.94000799989</v>
      </c>
      <c r="O40" s="3"/>
      <c r="P40" s="7">
        <v>296</v>
      </c>
      <c r="Q40" s="5">
        <f t="shared" si="21"/>
        <v>881992</v>
      </c>
      <c r="R40" s="5">
        <f t="shared" si="22"/>
        <v>911097.73599999992</v>
      </c>
      <c r="S40" s="5">
        <f t="shared" si="23"/>
        <v>959385.9160079998</v>
      </c>
      <c r="T40" s="3"/>
      <c r="U40" s="7">
        <v>296</v>
      </c>
      <c r="V40" s="5">
        <f t="shared" si="24"/>
        <v>917492</v>
      </c>
      <c r="W40" s="5">
        <f t="shared" si="25"/>
        <v>947769.23599999992</v>
      </c>
      <c r="X40" s="5">
        <f t="shared" si="26"/>
        <v>998001.0055079998</v>
      </c>
      <c r="Z40" s="7">
        <v>296</v>
      </c>
      <c r="AA40" s="5">
        <f t="shared" si="27"/>
        <v>936492</v>
      </c>
      <c r="AB40" s="5">
        <f t="shared" si="28"/>
        <v>967396.23599999992</v>
      </c>
      <c r="AC40" s="5">
        <f t="shared" si="14"/>
        <v>1018668.2365079998</v>
      </c>
      <c r="AE40" s="7">
        <v>296</v>
      </c>
      <c r="AF40" s="5">
        <f t="shared" si="15"/>
        <v>949492</v>
      </c>
      <c r="AG40" s="5">
        <f t="shared" si="10"/>
        <v>980825.23599999992</v>
      </c>
      <c r="AH40" s="5">
        <f t="shared" si="18"/>
        <v>1032808.9735079999</v>
      </c>
    </row>
    <row r="41" spans="1:34">
      <c r="A41" s="1" t="s">
        <v>38</v>
      </c>
      <c r="B41" s="2">
        <v>828792</v>
      </c>
      <c r="C41" s="2">
        <v>855818</v>
      </c>
      <c r="D41" s="2">
        <v>900861</v>
      </c>
      <c r="E41" s="2"/>
      <c r="F41" s="7">
        <v>297</v>
      </c>
      <c r="G41" s="5">
        <f t="shared" si="19"/>
        <v>845792</v>
      </c>
      <c r="H41" s="5">
        <f t="shared" si="17"/>
        <v>873703.13599999994</v>
      </c>
      <c r="I41" s="5">
        <f t="shared" si="11"/>
        <v>920009.40220799984</v>
      </c>
      <c r="J41" s="3"/>
      <c r="K41" s="7">
        <v>297</v>
      </c>
      <c r="L41" s="5">
        <f t="shared" si="20"/>
        <v>869792</v>
      </c>
      <c r="M41" s="5">
        <f t="shared" si="12"/>
        <v>898495.13599999994</v>
      </c>
      <c r="N41" s="5">
        <f t="shared" si="13"/>
        <v>946115.37820799986</v>
      </c>
      <c r="O41" s="3"/>
      <c r="P41" s="7">
        <v>297</v>
      </c>
      <c r="Q41" s="5">
        <f t="shared" si="21"/>
        <v>893792</v>
      </c>
      <c r="R41" s="5">
        <f t="shared" si="22"/>
        <v>923287.13599999994</v>
      </c>
      <c r="S41" s="5">
        <f t="shared" si="23"/>
        <v>972221.35420799989</v>
      </c>
      <c r="T41" s="3"/>
      <c r="U41" s="7">
        <v>297</v>
      </c>
      <c r="V41" s="5">
        <f t="shared" si="24"/>
        <v>929292</v>
      </c>
      <c r="W41" s="5">
        <f t="shared" si="25"/>
        <v>959958.63599999994</v>
      </c>
      <c r="X41" s="5">
        <f t="shared" si="26"/>
        <v>1010836.4437079999</v>
      </c>
      <c r="Z41" s="7">
        <v>297</v>
      </c>
      <c r="AA41" s="5">
        <f t="shared" si="27"/>
        <v>948292</v>
      </c>
      <c r="AB41" s="5">
        <f t="shared" si="28"/>
        <v>979585.63599999994</v>
      </c>
      <c r="AC41" s="5">
        <f t="shared" si="14"/>
        <v>1031503.6747079999</v>
      </c>
      <c r="AE41" s="7">
        <v>297</v>
      </c>
      <c r="AF41" s="5">
        <f t="shared" si="15"/>
        <v>961292</v>
      </c>
      <c r="AG41" s="5">
        <f t="shared" si="10"/>
        <v>993014.63599999994</v>
      </c>
      <c r="AH41" s="5">
        <f t="shared" si="18"/>
        <v>1045644.4117079999</v>
      </c>
    </row>
    <row r="42" spans="1:34">
      <c r="A42" s="1" t="s">
        <v>39</v>
      </c>
      <c r="B42" s="2">
        <v>840593</v>
      </c>
      <c r="C42" s="2">
        <v>868004</v>
      </c>
      <c r="D42" s="2">
        <v>913688</v>
      </c>
      <c r="E42" s="2"/>
      <c r="F42" s="7">
        <v>298</v>
      </c>
      <c r="G42" s="5">
        <f t="shared" si="19"/>
        <v>857593</v>
      </c>
      <c r="H42" s="5">
        <f t="shared" si="17"/>
        <v>885893.5689999999</v>
      </c>
      <c r="I42" s="5">
        <f t="shared" si="11"/>
        <v>932845.92815699987</v>
      </c>
      <c r="J42" s="3"/>
      <c r="K42" s="7">
        <v>298</v>
      </c>
      <c r="L42" s="5">
        <f t="shared" si="20"/>
        <v>881593</v>
      </c>
      <c r="M42" s="5">
        <f t="shared" si="12"/>
        <v>910685.5689999999</v>
      </c>
      <c r="N42" s="5">
        <f t="shared" si="13"/>
        <v>958951.9041569999</v>
      </c>
      <c r="O42" s="3"/>
      <c r="P42" s="7">
        <v>298</v>
      </c>
      <c r="Q42" s="5">
        <f t="shared" si="21"/>
        <v>905593</v>
      </c>
      <c r="R42" s="5">
        <f t="shared" si="22"/>
        <v>935477.5689999999</v>
      </c>
      <c r="S42" s="5">
        <f t="shared" si="23"/>
        <v>985057.8801569998</v>
      </c>
      <c r="T42" s="3"/>
      <c r="U42" s="7">
        <v>298</v>
      </c>
      <c r="V42" s="5">
        <f t="shared" si="24"/>
        <v>941093</v>
      </c>
      <c r="W42" s="5">
        <f t="shared" si="25"/>
        <v>972149.0689999999</v>
      </c>
      <c r="X42" s="5">
        <f t="shared" si="26"/>
        <v>1023672.9696569998</v>
      </c>
      <c r="Z42" s="7">
        <v>298</v>
      </c>
      <c r="AA42" s="5">
        <f t="shared" si="27"/>
        <v>960093</v>
      </c>
      <c r="AB42" s="5">
        <f t="shared" si="28"/>
        <v>991776.0689999999</v>
      </c>
      <c r="AC42" s="5">
        <f t="shared" si="14"/>
        <v>1044340.2006569998</v>
      </c>
      <c r="AE42" s="7">
        <v>298</v>
      </c>
      <c r="AF42" s="5">
        <f t="shared" si="15"/>
        <v>973093</v>
      </c>
      <c r="AG42" s="5">
        <f t="shared" si="10"/>
        <v>1005205.0689999999</v>
      </c>
      <c r="AH42" s="5">
        <f t="shared" si="18"/>
        <v>1058480.9376569998</v>
      </c>
    </row>
    <row r="43" spans="1:34">
      <c r="A43" s="1" t="s">
        <v>40</v>
      </c>
      <c r="B43" s="2">
        <v>852394</v>
      </c>
      <c r="C43" s="2">
        <v>880190</v>
      </c>
      <c r="D43" s="2">
        <v>926515</v>
      </c>
      <c r="E43" s="2"/>
      <c r="F43" s="7">
        <v>299</v>
      </c>
      <c r="G43" s="5">
        <f t="shared" si="19"/>
        <v>869394</v>
      </c>
      <c r="H43" s="5">
        <f t="shared" si="17"/>
        <v>898084.00199999998</v>
      </c>
      <c r="I43" s="5">
        <f t="shared" si="11"/>
        <v>945682.4541059999</v>
      </c>
      <c r="J43" s="3"/>
      <c r="K43" s="7">
        <v>299</v>
      </c>
      <c r="L43" s="5">
        <f t="shared" si="20"/>
        <v>893394</v>
      </c>
      <c r="M43" s="5">
        <f t="shared" si="12"/>
        <v>922876.00199999998</v>
      </c>
      <c r="N43" s="5">
        <f t="shared" si="13"/>
        <v>971788.43010599993</v>
      </c>
      <c r="O43" s="3"/>
      <c r="P43" s="7">
        <v>299</v>
      </c>
      <c r="Q43" s="5">
        <f t="shared" si="21"/>
        <v>917394</v>
      </c>
      <c r="R43" s="5">
        <f t="shared" si="22"/>
        <v>947668.00199999998</v>
      </c>
      <c r="S43" s="5">
        <f t="shared" si="23"/>
        <v>997894.40610599995</v>
      </c>
      <c r="T43" s="3"/>
      <c r="U43" s="7">
        <v>299</v>
      </c>
      <c r="V43" s="5">
        <f t="shared" si="24"/>
        <v>952894</v>
      </c>
      <c r="W43" s="5">
        <f t="shared" si="25"/>
        <v>984339.50199999998</v>
      </c>
      <c r="X43" s="5">
        <f t="shared" si="26"/>
        <v>1036509.495606</v>
      </c>
      <c r="Z43" s="7">
        <v>299</v>
      </c>
      <c r="AA43" s="5">
        <f t="shared" si="27"/>
        <v>971894</v>
      </c>
      <c r="AB43" s="5">
        <f t="shared" si="28"/>
        <v>1003966.502</v>
      </c>
      <c r="AC43" s="5">
        <f t="shared" si="14"/>
        <v>1057176.726606</v>
      </c>
      <c r="AE43" s="7">
        <v>299</v>
      </c>
      <c r="AF43" s="5">
        <f t="shared" si="15"/>
        <v>984894</v>
      </c>
      <c r="AG43" s="5">
        <f t="shared" si="10"/>
        <v>1017395.5019999999</v>
      </c>
      <c r="AH43" s="5">
        <f t="shared" si="18"/>
        <v>1071317.4636059997</v>
      </c>
    </row>
    <row r="44" spans="1:34">
      <c r="A44" s="1" t="s">
        <v>41</v>
      </c>
      <c r="B44" s="2">
        <v>864195</v>
      </c>
      <c r="C44" s="2">
        <v>892375</v>
      </c>
      <c r="D44" s="2">
        <v>939342</v>
      </c>
      <c r="E44" s="2"/>
      <c r="F44" s="7">
        <v>300</v>
      </c>
      <c r="G44" s="5">
        <f t="shared" si="19"/>
        <v>881195</v>
      </c>
      <c r="H44" s="5">
        <f t="shared" si="17"/>
        <v>910274.43499999994</v>
      </c>
      <c r="I44" s="5">
        <f t="shared" si="11"/>
        <v>958518.98005499993</v>
      </c>
      <c r="J44" s="3"/>
      <c r="K44" s="7">
        <v>300</v>
      </c>
      <c r="L44" s="5">
        <f t="shared" si="20"/>
        <v>905195</v>
      </c>
      <c r="M44" s="5">
        <f t="shared" si="12"/>
        <v>935066.43499999994</v>
      </c>
      <c r="N44" s="5">
        <f t="shared" si="13"/>
        <v>984624.95605499984</v>
      </c>
      <c r="O44" s="3"/>
      <c r="P44" s="7">
        <v>300</v>
      </c>
      <c r="Q44" s="5">
        <f t="shared" si="21"/>
        <v>929195</v>
      </c>
      <c r="R44" s="5">
        <f t="shared" si="22"/>
        <v>959858.43499999994</v>
      </c>
      <c r="S44" s="5">
        <f t="shared" si="23"/>
        <v>1010730.9320549999</v>
      </c>
      <c r="T44" s="3"/>
      <c r="U44" s="7">
        <v>300</v>
      </c>
      <c r="V44" s="5">
        <f t="shared" si="24"/>
        <v>964695</v>
      </c>
      <c r="W44" s="5">
        <f t="shared" si="25"/>
        <v>996529.93499999994</v>
      </c>
      <c r="X44" s="5">
        <f t="shared" si="26"/>
        <v>1049346.021555</v>
      </c>
      <c r="Z44" s="7">
        <v>300</v>
      </c>
      <c r="AA44" s="5">
        <f t="shared" si="27"/>
        <v>983695</v>
      </c>
      <c r="AB44" s="5">
        <f t="shared" si="28"/>
        <v>1016156.9349999999</v>
      </c>
      <c r="AC44" s="5">
        <f t="shared" si="14"/>
        <v>1070013.2525549999</v>
      </c>
      <c r="AE44" s="7">
        <v>300</v>
      </c>
      <c r="AF44" s="5">
        <f t="shared" si="15"/>
        <v>996695</v>
      </c>
      <c r="AG44" s="5">
        <f t="shared" si="10"/>
        <v>1029585.9349999999</v>
      </c>
      <c r="AH44" s="5">
        <f t="shared" si="18"/>
        <v>1084153.9895549999</v>
      </c>
    </row>
    <row r="45" spans="1:34">
      <c r="A45" s="1" t="s">
        <v>42</v>
      </c>
      <c r="B45" s="2">
        <v>875996</v>
      </c>
      <c r="C45" s="2">
        <v>904561</v>
      </c>
      <c r="D45" s="2">
        <v>952170</v>
      </c>
      <c r="E45" s="2"/>
      <c r="F45" s="7">
        <v>301</v>
      </c>
      <c r="G45" s="5">
        <f t="shared" si="19"/>
        <v>892996</v>
      </c>
      <c r="H45" s="5">
        <f t="shared" si="17"/>
        <v>922464.8679999999</v>
      </c>
      <c r="I45" s="5">
        <f t="shared" si="11"/>
        <v>971355.50600399985</v>
      </c>
      <c r="J45" s="3"/>
      <c r="K45" s="7">
        <v>301</v>
      </c>
      <c r="L45" s="5">
        <f t="shared" si="20"/>
        <v>916996</v>
      </c>
      <c r="M45" s="5">
        <f t="shared" si="12"/>
        <v>947256.8679999999</v>
      </c>
      <c r="N45" s="5">
        <f t="shared" si="13"/>
        <v>997461.48200399987</v>
      </c>
      <c r="O45" s="3"/>
      <c r="P45" s="7">
        <v>301</v>
      </c>
      <c r="Q45" s="5">
        <f t="shared" si="21"/>
        <v>940996</v>
      </c>
      <c r="R45" s="5">
        <f t="shared" si="22"/>
        <v>972048.8679999999</v>
      </c>
      <c r="S45" s="5">
        <f t="shared" si="23"/>
        <v>1023567.4580039998</v>
      </c>
      <c r="T45" s="3"/>
      <c r="U45" s="7">
        <v>301</v>
      </c>
      <c r="V45" s="5">
        <f t="shared" si="24"/>
        <v>976496</v>
      </c>
      <c r="W45" s="5">
        <f t="shared" si="25"/>
        <v>1008720.3679999999</v>
      </c>
      <c r="X45" s="5">
        <f t="shared" si="26"/>
        <v>1062182.5475039999</v>
      </c>
      <c r="Z45" s="7">
        <v>301</v>
      </c>
      <c r="AA45" s="5">
        <f t="shared" si="27"/>
        <v>995496</v>
      </c>
      <c r="AB45" s="5">
        <f t="shared" si="28"/>
        <v>1028347.3679999999</v>
      </c>
      <c r="AC45" s="5">
        <f t="shared" si="14"/>
        <v>1082849.7785039998</v>
      </c>
      <c r="AE45" s="7">
        <v>301</v>
      </c>
      <c r="AF45" s="5">
        <f t="shared" si="15"/>
        <v>1008496</v>
      </c>
      <c r="AG45" s="5">
        <f t="shared" si="10"/>
        <v>1041776.3679999999</v>
      </c>
      <c r="AH45" s="5">
        <f t="shared" si="18"/>
        <v>1096990.5155039998</v>
      </c>
    </row>
    <row r="46" spans="1:34">
      <c r="A46" s="1" t="s">
        <v>43</v>
      </c>
      <c r="B46" s="2">
        <v>887797</v>
      </c>
      <c r="C46" s="2">
        <v>916747</v>
      </c>
      <c r="D46" s="2">
        <v>964997</v>
      </c>
      <c r="E46" s="2"/>
      <c r="F46" s="7">
        <v>302</v>
      </c>
      <c r="G46" s="5">
        <f t="shared" si="19"/>
        <v>904797</v>
      </c>
      <c r="H46" s="5">
        <f t="shared" si="17"/>
        <v>934655.30099999998</v>
      </c>
      <c r="I46" s="5">
        <f t="shared" si="11"/>
        <v>984192.03195299988</v>
      </c>
      <c r="J46" s="3"/>
      <c r="K46" s="7">
        <v>302</v>
      </c>
      <c r="L46" s="5">
        <f t="shared" si="20"/>
        <v>928797</v>
      </c>
      <c r="M46" s="5">
        <f t="shared" si="12"/>
        <v>959447.30099999998</v>
      </c>
      <c r="N46" s="5">
        <f t="shared" si="13"/>
        <v>1010298.0079529999</v>
      </c>
      <c r="O46" s="3"/>
      <c r="P46" s="7">
        <v>302</v>
      </c>
      <c r="Q46" s="5">
        <f t="shared" si="21"/>
        <v>952797</v>
      </c>
      <c r="R46" s="5">
        <f t="shared" si="22"/>
        <v>984239.30099999998</v>
      </c>
      <c r="S46" s="5">
        <f t="shared" si="23"/>
        <v>1036403.9839529999</v>
      </c>
      <c r="T46" s="3"/>
      <c r="U46" s="7">
        <v>302</v>
      </c>
      <c r="V46" s="5">
        <f t="shared" si="24"/>
        <v>988297</v>
      </c>
      <c r="W46" s="5">
        <f t="shared" si="25"/>
        <v>1020910.8009999999</v>
      </c>
      <c r="X46" s="5">
        <f t="shared" si="26"/>
        <v>1075019.0734529998</v>
      </c>
      <c r="Z46" s="7">
        <v>302</v>
      </c>
      <c r="AA46" s="5">
        <f t="shared" si="27"/>
        <v>1007297</v>
      </c>
      <c r="AB46" s="5">
        <f t="shared" si="28"/>
        <v>1040537.8009999999</v>
      </c>
      <c r="AC46" s="5">
        <f t="shared" si="14"/>
        <v>1095686.3044529997</v>
      </c>
      <c r="AE46" s="7">
        <v>302</v>
      </c>
      <c r="AF46" s="5">
        <f t="shared" si="15"/>
        <v>1020297</v>
      </c>
      <c r="AG46" s="5">
        <f t="shared" si="10"/>
        <v>1053966.801</v>
      </c>
      <c r="AH46" s="5">
        <f t="shared" si="18"/>
        <v>1109827.0414529999</v>
      </c>
    </row>
    <row r="47" spans="1:34">
      <c r="A47" s="1" t="s">
        <v>44</v>
      </c>
      <c r="B47" s="2">
        <v>899598</v>
      </c>
      <c r="C47" s="2">
        <v>928932</v>
      </c>
      <c r="D47" s="2">
        <v>977824</v>
      </c>
      <c r="E47" s="2"/>
      <c r="F47" s="7">
        <v>303</v>
      </c>
      <c r="G47" s="5">
        <f t="shared" si="19"/>
        <v>916598</v>
      </c>
      <c r="H47" s="5">
        <f t="shared" si="17"/>
        <v>946845.73399999994</v>
      </c>
      <c r="I47" s="5">
        <f t="shared" si="11"/>
        <v>997028.55790199991</v>
      </c>
      <c r="J47" s="3"/>
      <c r="K47" s="7">
        <v>303</v>
      </c>
      <c r="L47" s="5">
        <f t="shared" si="20"/>
        <v>940598</v>
      </c>
      <c r="M47" s="5">
        <f t="shared" si="12"/>
        <v>971637.73399999994</v>
      </c>
      <c r="N47" s="5">
        <f t="shared" si="13"/>
        <v>1023134.5339019998</v>
      </c>
      <c r="O47" s="3"/>
      <c r="P47" s="7">
        <v>303</v>
      </c>
      <c r="Q47" s="5">
        <f t="shared" si="21"/>
        <v>964598</v>
      </c>
      <c r="R47" s="5">
        <f t="shared" si="22"/>
        <v>996429.73399999994</v>
      </c>
      <c r="S47" s="5">
        <f t="shared" si="23"/>
        <v>1049240.509902</v>
      </c>
      <c r="T47" s="3"/>
      <c r="U47" s="7">
        <v>303</v>
      </c>
      <c r="V47" s="5">
        <f t="shared" si="24"/>
        <v>1000098</v>
      </c>
      <c r="W47" s="5">
        <f t="shared" si="25"/>
        <v>1033101.2339999999</v>
      </c>
      <c r="X47" s="5">
        <f t="shared" si="26"/>
        <v>1087855.599402</v>
      </c>
      <c r="Z47" s="7">
        <v>303</v>
      </c>
      <c r="AA47" s="5">
        <f t="shared" si="27"/>
        <v>1019098</v>
      </c>
      <c r="AB47" s="5">
        <f t="shared" si="28"/>
        <v>1052728.2339999999</v>
      </c>
      <c r="AC47" s="5">
        <f t="shared" si="14"/>
        <v>1108522.8304019999</v>
      </c>
      <c r="AE47" s="7">
        <v>303</v>
      </c>
      <c r="AF47" s="5">
        <f t="shared" si="15"/>
        <v>1032098</v>
      </c>
      <c r="AG47" s="5">
        <f t="shared" si="10"/>
        <v>1066157.2339999999</v>
      </c>
      <c r="AH47" s="5">
        <f t="shared" si="18"/>
        <v>1122663.5674019998</v>
      </c>
    </row>
    <row r="48" spans="1:34">
      <c r="A48" s="1" t="s">
        <v>45</v>
      </c>
      <c r="B48" s="2">
        <v>911399</v>
      </c>
      <c r="C48" s="2">
        <v>941118</v>
      </c>
      <c r="D48" s="2">
        <v>990651</v>
      </c>
      <c r="E48" s="2"/>
      <c r="F48" s="7">
        <v>304</v>
      </c>
      <c r="G48" s="5">
        <f t="shared" si="19"/>
        <v>928399</v>
      </c>
      <c r="H48" s="5">
        <f t="shared" si="17"/>
        <v>959036.1669999999</v>
      </c>
      <c r="I48" s="5">
        <f t="shared" si="11"/>
        <v>1009865.0838509998</v>
      </c>
      <c r="J48" s="3"/>
      <c r="K48" s="7">
        <v>304</v>
      </c>
      <c r="L48" s="5">
        <f t="shared" si="20"/>
        <v>952399</v>
      </c>
      <c r="M48" s="5">
        <f t="shared" si="12"/>
        <v>983828.1669999999</v>
      </c>
      <c r="N48" s="5">
        <f t="shared" si="13"/>
        <v>1035971.0598509999</v>
      </c>
      <c r="O48" s="3"/>
      <c r="P48" s="7">
        <v>304</v>
      </c>
      <c r="Q48" s="5">
        <f t="shared" si="21"/>
        <v>976399</v>
      </c>
      <c r="R48" s="5">
        <f t="shared" si="22"/>
        <v>1008620.1669999999</v>
      </c>
      <c r="S48" s="5">
        <f t="shared" si="23"/>
        <v>1062077.0358509999</v>
      </c>
      <c r="T48" s="3"/>
      <c r="U48" s="7">
        <v>304</v>
      </c>
      <c r="V48" s="5">
        <f t="shared" si="24"/>
        <v>1011899</v>
      </c>
      <c r="W48" s="5">
        <f t="shared" si="25"/>
        <v>1045291.6669999999</v>
      </c>
      <c r="X48" s="5">
        <f t="shared" si="26"/>
        <v>1100692.1253509999</v>
      </c>
      <c r="Z48" s="7">
        <v>304</v>
      </c>
      <c r="AA48" s="5">
        <f t="shared" si="27"/>
        <v>1030899</v>
      </c>
      <c r="AB48" s="5">
        <f t="shared" si="28"/>
        <v>1064918.6669999999</v>
      </c>
      <c r="AC48" s="5">
        <f t="shared" si="14"/>
        <v>1121359.3563509998</v>
      </c>
      <c r="AE48" s="7">
        <v>304</v>
      </c>
      <c r="AF48" s="5">
        <f t="shared" si="15"/>
        <v>1043899</v>
      </c>
      <c r="AG48" s="5">
        <f t="shared" si="10"/>
        <v>1078347.6669999999</v>
      </c>
      <c r="AH48" s="5">
        <f t="shared" si="18"/>
        <v>1135500.0933509998</v>
      </c>
    </row>
    <row r="49" spans="1:34">
      <c r="A49" s="1" t="s">
        <v>46</v>
      </c>
      <c r="B49" s="2">
        <v>923199</v>
      </c>
      <c r="C49" s="2">
        <v>953304</v>
      </c>
      <c r="D49" s="2">
        <v>1003478</v>
      </c>
      <c r="E49" s="2"/>
      <c r="F49" s="7">
        <v>305</v>
      </c>
      <c r="G49" s="5">
        <f t="shared" si="19"/>
        <v>940199</v>
      </c>
      <c r="H49" s="5">
        <f t="shared" si="17"/>
        <v>971225.56699999992</v>
      </c>
      <c r="I49" s="5">
        <f t="shared" si="11"/>
        <v>1022700.5220509998</v>
      </c>
      <c r="J49" s="3"/>
      <c r="K49" s="7">
        <v>305</v>
      </c>
      <c r="L49" s="5">
        <f t="shared" si="20"/>
        <v>964199</v>
      </c>
      <c r="M49" s="5">
        <f t="shared" si="12"/>
        <v>996017.56699999992</v>
      </c>
      <c r="N49" s="5">
        <f t="shared" si="13"/>
        <v>1048806.4980509998</v>
      </c>
      <c r="O49" s="3"/>
      <c r="P49" s="7">
        <v>305</v>
      </c>
      <c r="Q49" s="5">
        <f t="shared" si="21"/>
        <v>988199</v>
      </c>
      <c r="R49" s="5">
        <f t="shared" si="22"/>
        <v>1020809.5669999999</v>
      </c>
      <c r="S49" s="5">
        <f t="shared" si="23"/>
        <v>1074912.4740509999</v>
      </c>
      <c r="T49" s="3"/>
      <c r="U49" s="7">
        <v>305</v>
      </c>
      <c r="V49" s="5">
        <f t="shared" si="24"/>
        <v>1023699</v>
      </c>
      <c r="W49" s="5">
        <f t="shared" si="25"/>
        <v>1057481.0669999998</v>
      </c>
      <c r="X49" s="5">
        <f t="shared" si="26"/>
        <v>1113527.5635509996</v>
      </c>
      <c r="Z49" s="7">
        <v>305</v>
      </c>
      <c r="AA49" s="5">
        <f t="shared" si="27"/>
        <v>1042699</v>
      </c>
      <c r="AB49" s="5">
        <f t="shared" si="28"/>
        <v>1077108.0669999998</v>
      </c>
      <c r="AC49" s="5">
        <f t="shared" si="14"/>
        <v>1134194.7945509998</v>
      </c>
      <c r="AE49" s="7">
        <v>305</v>
      </c>
      <c r="AF49" s="5">
        <f t="shared" si="15"/>
        <v>1055699</v>
      </c>
      <c r="AG49" s="5">
        <f t="shared" si="10"/>
        <v>1090537.0669999998</v>
      </c>
      <c r="AH49" s="5">
        <f>AG49*1.053</f>
        <v>1148335.5315509997</v>
      </c>
    </row>
    <row r="50" spans="1:34">
      <c r="A50" s="1" t="s">
        <v>47</v>
      </c>
      <c r="B50" s="2">
        <v>935000</v>
      </c>
      <c r="C50" s="2">
        <v>965489</v>
      </c>
      <c r="D50" s="2">
        <v>1016305</v>
      </c>
      <c r="E50" s="2"/>
      <c r="F50" s="7">
        <v>306</v>
      </c>
      <c r="G50" s="5">
        <f t="shared" si="19"/>
        <v>952000</v>
      </c>
      <c r="H50" s="5">
        <f t="shared" si="17"/>
        <v>983415.99999999988</v>
      </c>
      <c r="I50" s="5">
        <f t="shared" si="11"/>
        <v>1035537.0479999998</v>
      </c>
      <c r="J50" s="3"/>
      <c r="K50" s="7">
        <v>306</v>
      </c>
      <c r="L50" s="5">
        <f t="shared" si="20"/>
        <v>976000</v>
      </c>
      <c r="M50" s="5">
        <f t="shared" si="12"/>
        <v>1008207.9999999999</v>
      </c>
      <c r="N50" s="5">
        <f t="shared" si="13"/>
        <v>1061643.0239999997</v>
      </c>
      <c r="O50" s="3"/>
      <c r="P50" s="7">
        <v>306</v>
      </c>
      <c r="Q50" s="5">
        <f t="shared" si="21"/>
        <v>1000000</v>
      </c>
      <c r="R50" s="5">
        <f t="shared" si="22"/>
        <v>1032999.9999999999</v>
      </c>
      <c r="S50" s="5">
        <f t="shared" si="23"/>
        <v>1087748.9999999998</v>
      </c>
      <c r="T50" s="3"/>
      <c r="U50" s="7">
        <v>306</v>
      </c>
      <c r="V50" s="5">
        <f t="shared" si="24"/>
        <v>1035500</v>
      </c>
      <c r="W50" s="5">
        <f t="shared" si="25"/>
        <v>1069671.5</v>
      </c>
      <c r="X50" s="5">
        <f t="shared" si="26"/>
        <v>1126364.0895</v>
      </c>
      <c r="Z50" s="7">
        <v>306</v>
      </c>
      <c r="AA50" s="5">
        <f t="shared" si="27"/>
        <v>1054500</v>
      </c>
      <c r="AB50" s="5">
        <f t="shared" si="28"/>
        <v>1089298.5</v>
      </c>
      <c r="AC50" s="5">
        <f t="shared" si="14"/>
        <v>1147031.3204999999</v>
      </c>
      <c r="AE50" s="7">
        <v>306</v>
      </c>
      <c r="AF50" s="5">
        <f t="shared" si="15"/>
        <v>1067500</v>
      </c>
      <c r="AG50" s="5">
        <f t="shared" si="10"/>
        <v>1102727.5</v>
      </c>
      <c r="AH50" s="5">
        <f t="shared" si="18"/>
        <v>1161172.0574999999</v>
      </c>
    </row>
    <row r="51" spans="1:34">
      <c r="A51" s="1" t="s">
        <v>48</v>
      </c>
      <c r="B51" s="2">
        <v>946801</v>
      </c>
      <c r="C51" s="2">
        <v>977675</v>
      </c>
      <c r="D51" s="2">
        <v>1029132</v>
      </c>
      <c r="E51" s="2"/>
      <c r="F51" s="7">
        <v>307</v>
      </c>
      <c r="G51" s="5">
        <f t="shared" si="19"/>
        <v>963801</v>
      </c>
      <c r="H51" s="5">
        <f t="shared" si="17"/>
        <v>995606.43299999996</v>
      </c>
      <c r="I51" s="5">
        <f t="shared" si="11"/>
        <v>1048373.5739489999</v>
      </c>
      <c r="J51" s="3"/>
      <c r="K51" s="7">
        <v>307</v>
      </c>
      <c r="L51" s="5">
        <f t="shared" si="20"/>
        <v>987801</v>
      </c>
      <c r="M51" s="5">
        <f t="shared" si="12"/>
        <v>1020398.433</v>
      </c>
      <c r="N51" s="5">
        <f t="shared" si="13"/>
        <v>1074479.5499489999</v>
      </c>
      <c r="O51" s="3"/>
      <c r="P51" s="7">
        <v>307</v>
      </c>
      <c r="Q51" s="5">
        <f t="shared" si="21"/>
        <v>1011801</v>
      </c>
      <c r="R51" s="5">
        <f t="shared" si="22"/>
        <v>1045190.433</v>
      </c>
      <c r="S51" s="5">
        <f t="shared" si="23"/>
        <v>1100585.5259489999</v>
      </c>
      <c r="T51" s="3"/>
      <c r="U51" s="7">
        <v>307</v>
      </c>
      <c r="V51" s="5">
        <f t="shared" si="24"/>
        <v>1047301</v>
      </c>
      <c r="W51" s="5">
        <f t="shared" si="25"/>
        <v>1081861.933</v>
      </c>
      <c r="X51" s="5">
        <f t="shared" si="26"/>
        <v>1139200.6154489999</v>
      </c>
      <c r="Z51" s="7">
        <v>307</v>
      </c>
      <c r="AA51" s="5">
        <f t="shared" si="27"/>
        <v>1066301</v>
      </c>
      <c r="AB51" s="5">
        <f t="shared" si="28"/>
        <v>1101488.933</v>
      </c>
      <c r="AC51" s="5">
        <f t="shared" si="14"/>
        <v>1159867.8464489998</v>
      </c>
      <c r="AE51" s="7">
        <v>307</v>
      </c>
      <c r="AF51" s="5">
        <f t="shared" si="15"/>
        <v>1079301</v>
      </c>
      <c r="AG51" s="5">
        <f t="shared" si="10"/>
        <v>1114917.933</v>
      </c>
      <c r="AH51" s="5">
        <f t="shared" si="18"/>
        <v>1174008.5834489998</v>
      </c>
    </row>
    <row r="52" spans="1:34">
      <c r="A52" s="1" t="s">
        <v>49</v>
      </c>
      <c r="B52" s="2">
        <v>958602</v>
      </c>
      <c r="C52" s="2">
        <v>989861</v>
      </c>
      <c r="D52" s="2">
        <v>1041959</v>
      </c>
      <c r="E52" s="2"/>
      <c r="F52" s="7">
        <v>308</v>
      </c>
      <c r="G52" s="5">
        <f t="shared" si="19"/>
        <v>975602</v>
      </c>
      <c r="H52" s="5">
        <f t="shared" si="17"/>
        <v>1007796.8659999999</v>
      </c>
      <c r="I52" s="5">
        <f t="shared" si="11"/>
        <v>1061210.0998979998</v>
      </c>
      <c r="J52" s="3"/>
      <c r="K52" s="7">
        <v>308</v>
      </c>
      <c r="L52" s="5">
        <f t="shared" si="20"/>
        <v>999602</v>
      </c>
      <c r="M52" s="5">
        <f t="shared" si="12"/>
        <v>1032588.8659999999</v>
      </c>
      <c r="N52" s="5">
        <f t="shared" si="13"/>
        <v>1087316.0758979998</v>
      </c>
      <c r="O52" s="3"/>
      <c r="P52" s="7">
        <v>308</v>
      </c>
      <c r="Q52" s="5">
        <f t="shared" si="21"/>
        <v>1023602</v>
      </c>
      <c r="R52" s="5">
        <f t="shared" si="22"/>
        <v>1057380.8659999999</v>
      </c>
      <c r="S52" s="5">
        <f t="shared" si="23"/>
        <v>1113422.0518979998</v>
      </c>
      <c r="T52" s="3"/>
      <c r="U52" s="7">
        <v>308</v>
      </c>
      <c r="V52" s="5">
        <f t="shared" si="24"/>
        <v>1059102</v>
      </c>
      <c r="W52" s="5">
        <f t="shared" si="25"/>
        <v>1094052.3659999999</v>
      </c>
      <c r="X52" s="5">
        <f t="shared" si="26"/>
        <v>1152037.1413979998</v>
      </c>
      <c r="Z52" s="7">
        <v>308</v>
      </c>
      <c r="AA52" s="5">
        <f t="shared" si="27"/>
        <v>1078102</v>
      </c>
      <c r="AB52" s="5">
        <f t="shared" si="28"/>
        <v>1113679.3659999999</v>
      </c>
      <c r="AC52" s="5">
        <f t="shared" si="14"/>
        <v>1172704.3723979997</v>
      </c>
      <c r="AE52" s="7">
        <v>308</v>
      </c>
      <c r="AF52" s="5">
        <f t="shared" si="15"/>
        <v>1091102</v>
      </c>
      <c r="AG52" s="5">
        <f t="shared" si="10"/>
        <v>1127108.3659999999</v>
      </c>
      <c r="AH52" s="5">
        <f t="shared" si="18"/>
        <v>1186845.1093979999</v>
      </c>
    </row>
    <row r="53" spans="1:34">
      <c r="A53" s="1" t="s">
        <v>50</v>
      </c>
      <c r="B53" s="2">
        <v>970403</v>
      </c>
      <c r="C53" s="2">
        <v>1002047</v>
      </c>
      <c r="D53" s="2">
        <v>1054786</v>
      </c>
      <c r="E53" s="2"/>
      <c r="F53" s="7">
        <v>309</v>
      </c>
      <c r="G53" s="5">
        <f t="shared" si="19"/>
        <v>987403</v>
      </c>
      <c r="H53" s="5">
        <f t="shared" si="17"/>
        <v>1019987.2989999999</v>
      </c>
      <c r="I53" s="5">
        <f t="shared" si="11"/>
        <v>1074046.6258469997</v>
      </c>
      <c r="J53" s="3"/>
      <c r="K53" s="7">
        <v>309</v>
      </c>
      <c r="L53" s="5">
        <f t="shared" si="20"/>
        <v>1011403</v>
      </c>
      <c r="M53" s="5">
        <f t="shared" si="12"/>
        <v>1044779.2989999999</v>
      </c>
      <c r="N53" s="5">
        <f t="shared" si="13"/>
        <v>1100152.6018469997</v>
      </c>
      <c r="O53" s="3"/>
      <c r="P53" s="7">
        <v>309</v>
      </c>
      <c r="Q53" s="5">
        <f t="shared" si="21"/>
        <v>1035403</v>
      </c>
      <c r="R53" s="5">
        <f t="shared" si="22"/>
        <v>1069571.2989999999</v>
      </c>
      <c r="S53" s="5">
        <f t="shared" si="23"/>
        <v>1126258.5778469997</v>
      </c>
      <c r="T53" s="3"/>
      <c r="U53" s="7">
        <v>309</v>
      </c>
      <c r="V53" s="5">
        <f t="shared" si="24"/>
        <v>1070903</v>
      </c>
      <c r="W53" s="5">
        <f t="shared" si="25"/>
        <v>1106242.7989999999</v>
      </c>
      <c r="X53" s="5">
        <f t="shared" si="26"/>
        <v>1164873.6673469997</v>
      </c>
      <c r="Z53" s="7">
        <v>309</v>
      </c>
      <c r="AA53" s="5">
        <f t="shared" si="27"/>
        <v>1089903</v>
      </c>
      <c r="AB53" s="5">
        <f t="shared" si="28"/>
        <v>1125869.7989999999</v>
      </c>
      <c r="AC53" s="5">
        <f t="shared" si="14"/>
        <v>1185540.8983469999</v>
      </c>
      <c r="AE53" s="7">
        <v>309</v>
      </c>
      <c r="AF53" s="5">
        <f t="shared" si="15"/>
        <v>1102903</v>
      </c>
      <c r="AG53" s="5">
        <f t="shared" si="10"/>
        <v>1139298.7989999999</v>
      </c>
      <c r="AH53" s="5">
        <f t="shared" si="18"/>
        <v>1199681.6353469999</v>
      </c>
    </row>
    <row r="55" spans="1:34">
      <c r="A55" s="4" t="s">
        <v>51</v>
      </c>
      <c r="C55" s="3">
        <f>C4*0.3</f>
        <v>121484.4</v>
      </c>
      <c r="G55" t="s">
        <v>51</v>
      </c>
      <c r="H55" s="3">
        <f>H4*0.3</f>
        <v>126798.68399999998</v>
      </c>
      <c r="L55" t="s">
        <v>51</v>
      </c>
      <c r="M55" s="3">
        <f>M4*0.3</f>
        <v>134236.28399999999</v>
      </c>
      <c r="Q55" t="s">
        <v>51</v>
      </c>
      <c r="R55" s="3">
        <f>R4*0.3</f>
        <v>141673.88399999999</v>
      </c>
      <c r="V55" t="s">
        <v>51</v>
      </c>
      <c r="W55" s="3">
        <f>W4*0.3</f>
        <v>152675.33399999997</v>
      </c>
      <c r="X55" s="3"/>
      <c r="Y55" s="3">
        <f t="shared" ref="Y55" si="29">Y4*0.3</f>
        <v>0</v>
      </c>
      <c r="Z55" s="3"/>
      <c r="AA55" t="s">
        <v>51</v>
      </c>
      <c r="AB55" s="3">
        <f>AB4*0.3</f>
        <v>158563.43399999998</v>
      </c>
    </row>
  </sheetData>
  <mergeCells count="6">
    <mergeCell ref="AE2:AH2"/>
    <mergeCell ref="F2:I2"/>
    <mergeCell ref="K2:N2"/>
    <mergeCell ref="P2:S2"/>
    <mergeCell ref="U2:X2"/>
    <mergeCell ref="Z2:AC2"/>
  </mergeCells>
  <pageMargins left="0.23622047244094491" right="0.23622047244094491" top="0.74803149606299213" bottom="0.74803149606299213" header="0.31496062992125984" footer="0.31496062992125984"/>
  <pageSetup paperSize="9" scale="92" fitToWidth="4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kjal" ma:contentTypeID="0x010100576A77EF0BD03648AE57C5E755ABA29C002AAA5E135EB48C448DC0021FAB6D7196" ma:contentTypeVersion="22" ma:contentTypeDescription="Create a new document." ma:contentTypeScope="" ma:versionID="9799d25beaff65105cb910e26027fe12">
  <xsd:schema xmlns:xsd="http://www.w3.org/2001/XMLSchema" xmlns:xs="http://www.w3.org/2001/XMLSchema" xmlns:p="http://schemas.microsoft.com/office/2006/metadata/properties" xmlns:ns2="4b01fcec-c5c1-4694-afcb-62db99b5f6c2" xmlns:ns3="706686a3-305c-482b-ad13-f2221382e077" xmlns:ns4="14bfd2bb-3d4a-4549-9197-f3410a8da64b" xmlns:ns5="37e1c54c-f7c6-4241-b253-5689dd149452" xmlns:ns6="3d815d55-d4f1-4917-a2d6-8f3ac7defde3" xmlns:ns7="abbeec68-b05e-4e2e-88e5-2ac3e13fe809" xmlns:ns8="0e490149-f3b0-444d-8471-2b3df21f8284" targetNamespace="http://schemas.microsoft.com/office/2006/metadata/properties" ma:root="true" ma:fieldsID="c1c7010fadbf4bcd68986094031c1ae2" ns2:_="" ns3:_="" ns4:_="" ns5:_="" ns6:_="" ns7:_="" ns8:_="">
    <xsd:import namespace="4b01fcec-c5c1-4694-afcb-62db99b5f6c2"/>
    <xsd:import namespace="706686a3-305c-482b-ad13-f2221382e077"/>
    <xsd:import namespace="14bfd2bb-3d4a-4549-9197-f3410a8da64b"/>
    <xsd:import namespace="37e1c54c-f7c6-4241-b253-5689dd149452"/>
    <xsd:import namespace="3d815d55-d4f1-4917-a2d6-8f3ac7defde3"/>
    <xsd:import namespace="abbeec68-b05e-4e2e-88e5-2ac3e13fe809"/>
    <xsd:import namespace="0e490149-f3b0-444d-8471-2b3df21f8284"/>
    <xsd:element name="properties">
      <xsd:complexType>
        <xsd:sequence>
          <xsd:element name="documentManagement">
            <xsd:complexType>
              <xsd:all>
                <xsd:element ref="ns2:wpSenderReceiver" minOccurs="0"/>
                <xsd:element ref="ns2:wpSentReceived" minOccurs="0"/>
                <xsd:element ref="ns2:Dagsetning" minOccurs="0"/>
                <xsd:element ref="ns4:wpItemLocation" minOccurs="0"/>
                <xsd:element ref="ns5:wp_entitynamefield" minOccurs="0"/>
                <xsd:element ref="ns5:wpParent" minOccurs="0"/>
                <xsd:element ref="ns6:wpCaseID" minOccurs="0"/>
                <xsd:element ref="ns6:wpCaseResponsible" minOccurs="0"/>
                <xsd:element ref="ns2:wpBusinessModule" minOccurs="0"/>
                <xsd:element ref="ns5:Sameyki_x0020__x002d__x0020_A_x0" minOccurs="0"/>
                <xsd:element ref="ns7:wp_tag" minOccurs="0"/>
                <xsd:element ref="ns8:MediaServiceAutoKeyPoints" minOccurs="0"/>
                <xsd:element ref="ns8:MediaServiceKeyPoints" minOccurs="0"/>
                <xsd:element ref="ns5:Tegund_x0020_m_x00e1_ls" minOccurs="0"/>
                <xsd:element ref="ns5:F_x00e9_lagsmadur" minOccurs="0"/>
                <xsd:element ref="ns2:Undirritun" minOccurs="0"/>
                <xsd:element ref="ns3:TaxCatchAll" minOccurs="0"/>
                <xsd:element ref="ns3:TaxCatchAllLabel" minOccurs="0"/>
                <xsd:element ref="ns5:n9421ed4888548ea8dc73d2e4d7d1baa" minOccurs="0"/>
                <xsd:element ref="ns5:cf265a289c944204950375c060feeaa4" minOccurs="0"/>
                <xsd:element ref="ns2:j2d3ce7957fc4909a9c4f63652214d8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1fcec-c5c1-4694-afcb-62db99b5f6c2" elementFormDefault="qualified">
    <xsd:import namespace="http://schemas.microsoft.com/office/2006/documentManagement/types"/>
    <xsd:import namespace="http://schemas.microsoft.com/office/infopath/2007/PartnerControls"/>
    <xsd:element name="wpSenderReceiver" ma:index="3" nillable="true" ma:displayName="Sendandi/Móttakandi" ma:internalName="wpSenderReceiver" ma:readOnly="false">
      <xsd:simpleType>
        <xsd:restriction base="dms:Text"/>
      </xsd:simpleType>
    </xsd:element>
    <xsd:element name="wpSentReceived" ma:index="4" nillable="true" ma:displayName="Sent/Móttekið" ma:internalName="wpSentReceived" ma:readOnly="false">
      <xsd:simpleType>
        <xsd:restriction base="dms:DateTime"/>
      </xsd:simpleType>
    </xsd:element>
    <xsd:element name="Dagsetning" ma:index="5" nillable="true" ma:displayName="Dagsetning skjals" ma:format="DateOnly" ma:internalName="Dagsetning" ma:readOnly="false">
      <xsd:simpleType>
        <xsd:restriction base="dms:DateTime"/>
      </xsd:simpleType>
    </xsd:element>
    <xsd:element name="wpBusinessModule" ma:index="15" nillable="true" ma:displayName="Business Module" ma:default="Mál" ma:internalName="wpBusinessModule" ma:readOnly="false">
      <xsd:simpleType>
        <xsd:restriction base="dms:Text">
          <xsd:maxLength value="255"/>
        </xsd:restriction>
      </xsd:simpleType>
    </xsd:element>
    <xsd:element name="Undirritun" ma:index="23" nillable="true" ma:displayName="Undirritun" ma:internalName="Undirritun" ma:readOnly="false">
      <xsd:simpleType>
        <xsd:restriction base="dms:Text">
          <xsd:maxLength value="255"/>
        </xsd:restriction>
      </xsd:simpleType>
    </xsd:element>
    <xsd:element name="j2d3ce7957fc4909a9c4f63652214d86" ma:index="30" ma:taxonomy="true" ma:internalName="j2d3ce7957fc4909a9c4f63652214d86" ma:taxonomyFieldName="DocumentType" ma:displayName="Skjalategund" ma:readOnly="false" ma:fieldId="{32d3ce79-57fc-4909-a9c4-f63652214d86}" ma:sspId="69e35983-e08d-47c3-a094-1efefe166c60" ma:termSetId="130dce8d-d7e8-4bc0-abe1-a29642fdf56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86a3-305c-482b-ad13-f2221382e07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ce43400d-b05e-4cdb-8ae6-c49ebf34deec}" ma:internalName="TaxCatchAll" ma:showField="CatchAllData" ma:web="706686a3-305c-482b-ad13-f2221382e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ce43400d-b05e-4cdb-8ae6-c49ebf34deec}" ma:internalName="TaxCatchAllLabel" ma:readOnly="true" ma:showField="CatchAllDataLabel" ma:web="706686a3-305c-482b-ad13-f2221382e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10" nillable="true" ma:displayName="wpItemLocation" ma:default="d9a419dc042d423b9ba18cea572b492a;264010fde1ef4e149ed0c809a1829dec;295;47dd136a0557444faa8f88c4557bb100;90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1c54c-f7c6-4241-b253-5689dd149452" elementFormDefault="qualified">
    <xsd:import namespace="http://schemas.microsoft.com/office/2006/documentManagement/types"/>
    <xsd:import namespace="http://schemas.microsoft.com/office/infopath/2007/PartnerControls"/>
    <xsd:element name="wp_entitynamefield" ma:index="11" nillable="true" ma:displayName="mal" ma:default="Félagsbústaðir - Hagvaxtarauki 2023" ma:internalName="wp_entitynamefield" ma:readOnly="false">
      <xsd:simpleType>
        <xsd:restriction base="dms:Text"/>
      </xsd:simpleType>
    </xsd:element>
    <xsd:element name="wpParent" ma:index="12" nillable="true" ma:displayName="Málsaðili" ma:default="Félagsbústaðir hf. - 5104972799" ma:internalName="wpParent" ma:readOnly="false">
      <xsd:simpleType>
        <xsd:restriction base="dms:Text"/>
      </xsd:simpleType>
    </xsd:element>
    <xsd:element name="Sameyki_x0020__x002d__x0020_A_x0" ma:index="17" nillable="true" ma:displayName="Aðgangshópar" ma:default="Opið mál (almennt)" ma:internalName="Sameyki_x0020__x002d__x0020_A_x0" ma:readOnly="false">
      <xsd:simpleType>
        <xsd:restriction base="dms:Text"/>
      </xsd:simpleType>
    </xsd:element>
    <xsd:element name="Tegund_x0020_m_x00e1_ls" ma:index="21" nillable="true" ma:displayName="Tegund máls" ma:default="" ma:internalName="Tegund_x0020_m_x00e1_ls" ma:readOnly="false">
      <xsd:simpleType>
        <xsd:restriction base="dms:Text"/>
      </xsd:simpleType>
    </xsd:element>
    <xsd:element name="F_x00e9_lagsmadur" ma:index="22" nillable="true" ma:displayName="Félagsmaður" ma:default="" ma:internalName="F_x00e9_lagsmadur" ma:readOnly="false">
      <xsd:simpleType>
        <xsd:restriction base="dms:Text"/>
      </xsd:simpleType>
    </xsd:element>
    <xsd:element name="n9421ed4888548ea8dc73d2e4d7d1baa" ma:index="27" nillable="true" ma:taxonomy="true" ma:internalName="n9421ed4888548ea8dc73d2e4d7d1baa" ma:taxonomyFieldName="Efnisord" ma:displayName="Efnisorð" ma:readOnly="false" ma:default="" ma:fieldId="{79421ed4-8885-48ea-8dc7-3d2e4d7d1baa}" ma:taxonomyMulti="true" ma:sspId="69e35983-e08d-47c3-a094-1efefe166c60" ma:termSetId="f390d2ad-8270-4119-a70b-485b26983e2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f265a289c944204950375c060feeaa4" ma:index="28" nillable="true" ma:taxonomy="true" ma:internalName="cf265a289c944204950375c060feeaa4" ma:taxonomyFieldName="Malalykill" ma:displayName="Málalykill" ma:readOnly="false" ma:default="21;#03.01 Kjarasamningar, sérsamningar, bókanir, launatöflur|89a1b538-9984-43dd-89fd-93ee12ec53e8" ma:fieldId="{cf265a28-9c94-4204-9503-75c060feeaa4}" ma:sspId="69e35983-e08d-47c3-a094-1efefe166c60" ma:termSetId="55597238-c139-4225-bd0d-2bb08cdfb35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CaseID" ma:index="13" nillable="true" ma:displayName="Málsnúmer" ma:default="M2023-04-0151" ma:internalName="wpCaseID" ma:readOnly="false">
      <xsd:simpleType>
        <xsd:restriction base="dms:Text"/>
      </xsd:simpleType>
    </xsd:element>
    <xsd:element name="wpCaseResponsible" ma:index="14" nillable="true" ma:displayName="Ábyrgðaraðili" ma:default="" ma:internalName="wpCaseResponsibl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18" nillable="true" ma:displayName="Stage tag" ma:default="Í vinnslu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90149-f3b0-444d-8471-2b3df21f8284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9" nillable="true" ma:displayName="MediaServiceAutoKeyPoints" ma:internalName="MediaServiceAutoKeyPoints" ma:readOnly="false">
      <xsd:simpleType>
        <xsd:restriction base="dms:Note">
          <xsd:maxLength value="255"/>
        </xsd:restriction>
      </xsd:simpleType>
    </xsd:element>
    <xsd:element name="MediaServiceKeyPoints" ma:index="20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gsetning xmlns="4b01fcec-c5c1-4694-afcb-62db99b5f6c2" xsi:nil="true"/>
    <wpCaseID xmlns="3d815d55-d4f1-4917-a2d6-8f3ac7defde3">M2023-04-0151</wpCaseID>
    <wpCaseResponsible xmlns="3d815d55-d4f1-4917-a2d6-8f3ac7defde3">
      <UserInfo>
        <DisplayName/>
        <AccountId xsi:nil="true"/>
        <AccountType/>
      </UserInfo>
    </wpCaseResponsible>
    <n9421ed4888548ea8dc73d2e4d7d1baa xmlns="37e1c54c-f7c6-4241-b253-5689dd149452">
      <Terms xmlns="http://schemas.microsoft.com/office/infopath/2007/PartnerControls"/>
    </n9421ed4888548ea8dc73d2e4d7d1baa>
    <Tegund_x0020_m_x00e1_ls xmlns="37e1c54c-f7c6-4241-b253-5689dd149452" xsi:nil="true"/>
    <TaxCatchAll xmlns="706686a3-305c-482b-ad13-f2221382e077">
      <Value>20</Value>
      <Value>21</Value>
    </TaxCatchAll>
    <wp_tag xmlns="abbeec68-b05e-4e2e-88e5-2ac3e13fe809">Í vinnslu</wp_tag>
    <wpSentReceived xmlns="4b01fcec-c5c1-4694-afcb-62db99b5f6c2" xsi:nil="true"/>
    <wpSenderReceiver xmlns="4b01fcec-c5c1-4694-afcb-62db99b5f6c2" xsi:nil="true"/>
    <Sameyki_x0020__x002d__x0020_A_x0 xmlns="37e1c54c-f7c6-4241-b253-5689dd149452">Opið mál (almennt)</Sameyki_x0020__x002d__x0020_A_x0>
    <j2d3ce7957fc4909a9c4f63652214d86 xmlns="4b01fcec-c5c1-4694-afcb-62db99b5f6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Annað</TermName>
          <TermId xmlns="http://schemas.microsoft.com/office/infopath/2007/PartnerControls">1bb4ba14-2f61-4764-ae08-f185a12db97f</TermId>
        </TermInfo>
      </Terms>
    </j2d3ce7957fc4909a9c4f63652214d86>
    <F_x00e9_lagsmadur xmlns="37e1c54c-f7c6-4241-b253-5689dd149452" xsi:nil="true"/>
    <Undirritun xmlns="4b01fcec-c5c1-4694-afcb-62db99b5f6c2" xsi:nil="true"/>
    <wpBusinessModule xmlns="4b01fcec-c5c1-4694-afcb-62db99b5f6c2">Mál</wpBusinessModule>
    <wp_entitynamefield xmlns="37e1c54c-f7c6-4241-b253-5689dd149452">Félagsbústaðir - Hagvaxtarauki 2023</wp_entitynamefield>
    <wpParent xmlns="37e1c54c-f7c6-4241-b253-5689dd149452">Félagsbústaðir hf. - 5104972799</wpParent>
    <cf265a289c944204950375c060feeaa4 xmlns="37e1c54c-f7c6-4241-b253-5689dd1494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03.01 Kjarasamningar, sérsamningar, bókanir, launatöflur</TermName>
          <TermId xmlns="http://schemas.microsoft.com/office/infopath/2007/PartnerControls">89a1b538-9984-43dd-89fd-93ee12ec53e8</TermId>
        </TermInfo>
      </Terms>
    </cf265a289c944204950375c060feeaa4>
    <MediaServiceAutoKeyPoints xmlns="0e490149-f3b0-444d-8471-2b3df21f8284" xsi:nil="true"/>
    <MediaServiceKeyPoints xmlns="0e490149-f3b0-444d-8471-2b3df21f8284" xsi:nil="true"/>
    <wpItemLocation xmlns="14bfd2bb-3d4a-4549-9197-f3410a8da64b">d9a419dc042d423b9ba18cea572b492a;264010fde1ef4e149ed0c809a1829dec;295;47dd136a0557444faa8f88c4557bb100;905;</wpItemLocation>
  </documentManagement>
</p:properties>
</file>

<file path=customXml/itemProps1.xml><?xml version="1.0" encoding="utf-8"?>
<ds:datastoreItem xmlns:ds="http://schemas.openxmlformats.org/officeDocument/2006/customXml" ds:itemID="{38150527-3712-4CC2-9BEC-9053D266C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01fcec-c5c1-4694-afcb-62db99b5f6c2"/>
    <ds:schemaRef ds:uri="706686a3-305c-482b-ad13-f2221382e077"/>
    <ds:schemaRef ds:uri="14bfd2bb-3d4a-4549-9197-f3410a8da64b"/>
    <ds:schemaRef ds:uri="37e1c54c-f7c6-4241-b253-5689dd149452"/>
    <ds:schemaRef ds:uri="3d815d55-d4f1-4917-a2d6-8f3ac7defde3"/>
    <ds:schemaRef ds:uri="abbeec68-b05e-4e2e-88e5-2ac3e13fe809"/>
    <ds:schemaRef ds:uri="0e490149-f3b0-444d-8471-2b3df21f8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254AC0-CF13-4292-8D87-6FB2975D7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51C932-85BF-4176-A91A-55E8DA9C08FC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b01fcec-c5c1-4694-afcb-62db99b5f6c2"/>
    <ds:schemaRef ds:uri="http://schemas.openxmlformats.org/package/2006/metadata/core-properties"/>
    <ds:schemaRef ds:uri="706686a3-305c-482b-ad13-f2221382e077"/>
    <ds:schemaRef ds:uri="14bfd2bb-3d4a-4549-9197-f3410a8da64b"/>
    <ds:schemaRef ds:uri="0e490149-f3b0-444d-8471-2b3df21f8284"/>
    <ds:schemaRef ds:uri="http://purl.org/dc/elements/1.1/"/>
    <ds:schemaRef ds:uri="http://purl.org/dc/dcmitype/"/>
    <ds:schemaRef ds:uri="abbeec68-b05e-4e2e-88e5-2ac3e13fe809"/>
    <ds:schemaRef ds:uri="3d815d55-d4f1-4917-a2d6-8f3ac7defde3"/>
    <ds:schemaRef ds:uri="37e1c54c-f7c6-4241-b253-5689dd1494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Hagvaxtarauki 1. apríl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Launatafla Félagsbústaðir_Loka_II_vegna_hagvaxtarauka_1.4.2022 (3)</dc:title>
  <dc:creator>Lára Þorsteinsdóttir</dc:creator>
  <cp:lastModifiedBy>Guðmundur Freyr Sveinsson</cp:lastModifiedBy>
  <cp:lastPrinted>2020-04-21T15:50:32Z</cp:lastPrinted>
  <dcterms:created xsi:type="dcterms:W3CDTF">2020-03-25T14:10:59Z</dcterms:created>
  <dcterms:modified xsi:type="dcterms:W3CDTF">2023-04-25T11:20:35Z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0x010100576A77EF0BD03648AE57C5E755ABA29C002AAA5E135EB48C448DC0021FAB6D7196</vt:lpwstr>
  </property>
  <property fmtid="{D5CDD505-2E9C-101B-9397-08002B2CF9AE}" pid="3" name="Malalykill">
    <vt:lpwstr>21;#03.01 Kjarasamningar, sérsamningar, bókanir, launatöflur|89a1b538-9984-43dd-89fd-93ee12ec53e8</vt:lpwstr>
  </property>
  <property fmtid="{D5CDD505-2E9C-101B-9397-08002B2CF9AE}" pid="4" name="Efnisord0">
    <vt:lpwstr/>
  </property>
  <property fmtid="{D5CDD505-2E9C-101B-9397-08002B2CF9AE}" pid="5" name="DocumentType">
    <vt:lpwstr>20;#Annað|1bb4ba14-2f61-4764-ae08-f185a12db97f</vt:lpwstr>
  </property>
  <property fmtid="{D5CDD505-2E9C-101B-9397-08002B2CF9AE}" pid="6" name="Efnisord">
    <vt:lpwstr/>
  </property>
</Properties>
</file>